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manda\Documents\"/>
    </mc:Choice>
  </mc:AlternateContent>
  <bookViews>
    <workbookView xWindow="0" yWindow="0" windowWidth="16056" windowHeight="4080"/>
  </bookViews>
  <sheets>
    <sheet name="Form Responses" sheetId="1" r:id="rId1"/>
    <sheet name="Data Tables" sheetId="3" r:id="rId2"/>
    <sheet name="Charts" sheetId="4" r:id="rId3"/>
  </sheets>
  <definedNames>
    <definedName name="_xlnm._FilterDatabase" localSheetId="0" hidden="1">'Form Responses'!$A$2:$AR$98</definedName>
  </definedNames>
  <calcPr calcId="152511"/>
</workbook>
</file>

<file path=xl/calcChain.xml><?xml version="1.0" encoding="utf-8"?>
<calcChain xmlns="http://schemas.openxmlformats.org/spreadsheetml/2006/main">
  <c r="B5" i="3" l="1"/>
  <c r="D8" i="3"/>
  <c r="E8" i="3"/>
  <c r="D9" i="3"/>
  <c r="E9" i="3"/>
  <c r="D10" i="3"/>
  <c r="E10" i="3"/>
  <c r="D11" i="3"/>
  <c r="E11" i="3"/>
  <c r="D12" i="3"/>
  <c r="E12" i="3"/>
  <c r="D13" i="3"/>
  <c r="E13" i="3"/>
  <c r="C26" i="3"/>
  <c r="E26" i="3"/>
  <c r="C27" i="3"/>
  <c r="E27" i="3"/>
  <c r="C28" i="3"/>
  <c r="E28" i="3"/>
  <c r="C29" i="3"/>
  <c r="E29" i="3"/>
  <c r="C30" i="3"/>
  <c r="C31" i="3"/>
  <c r="C32" i="3"/>
  <c r="C33" i="3"/>
  <c r="C34" i="3"/>
  <c r="C35" i="3"/>
  <c r="C36" i="3"/>
  <c r="C39" i="3"/>
  <c r="C40" i="3"/>
  <c r="C41" i="3"/>
  <c r="C42" i="3"/>
  <c r="C43" i="3"/>
  <c r="C44" i="3"/>
  <c r="C45" i="3"/>
  <c r="C46" i="3"/>
  <c r="C48" i="3"/>
  <c r="C49" i="3"/>
  <c r="C50" i="3"/>
  <c r="C51" i="3"/>
  <c r="C54" i="3"/>
  <c r="C55" i="3"/>
  <c r="C56" i="3"/>
  <c r="C57" i="3"/>
  <c r="C58" i="3"/>
  <c r="B89" i="1" l="1"/>
  <c r="B90" i="1"/>
  <c r="B88" i="1"/>
  <c r="AJ89" i="1"/>
  <c r="AJ90" i="1"/>
  <c r="AJ91" i="1"/>
  <c r="AJ92" i="1"/>
  <c r="AJ88" i="1"/>
  <c r="AH89" i="1"/>
  <c r="AH90" i="1"/>
  <c r="AH91" i="1"/>
  <c r="AH88" i="1"/>
  <c r="AF89" i="1"/>
  <c r="AF90" i="1"/>
  <c r="AF88" i="1"/>
  <c r="AD89" i="1"/>
  <c r="AD90" i="1"/>
  <c r="AD88" i="1"/>
  <c r="AA3" i="1"/>
  <c r="AA4" i="1"/>
  <c r="AA5" i="1"/>
  <c r="AA6" i="1"/>
  <c r="AA7" i="1"/>
  <c r="AA8" i="1"/>
  <c r="AA9" i="1"/>
  <c r="AA10" i="1"/>
  <c r="AA11" i="1"/>
  <c r="AA12" i="1"/>
  <c r="AA13" i="1"/>
  <c r="AA14" i="1"/>
  <c r="AA15" i="1"/>
  <c r="AA16" i="1"/>
  <c r="AA17" i="1"/>
  <c r="AA18" i="1"/>
  <c r="AA19" i="1"/>
  <c r="AA20" i="1"/>
  <c r="AA21" i="1"/>
  <c r="AA22" i="1"/>
  <c r="AA23" i="1"/>
  <c r="AA24" i="1"/>
  <c r="AA25" i="1"/>
  <c r="AA26" i="1"/>
  <c r="AA27" i="1"/>
  <c r="AA28" i="1"/>
  <c r="AA29" i="1"/>
  <c r="AA30" i="1"/>
  <c r="AA31" i="1"/>
  <c r="AA32" i="1"/>
  <c r="AA33" i="1"/>
  <c r="AA35" i="1"/>
  <c r="AA36" i="1"/>
  <c r="AA37" i="1"/>
  <c r="AA38" i="1"/>
  <c r="AA39" i="1"/>
  <c r="AA40" i="1"/>
  <c r="AA41" i="1"/>
  <c r="AA42" i="1"/>
  <c r="AA43" i="1"/>
  <c r="AA44" i="1"/>
  <c r="AA45" i="1"/>
  <c r="AA46" i="1"/>
  <c r="AA47" i="1"/>
  <c r="AA48" i="1"/>
  <c r="AA49" i="1"/>
  <c r="AA50" i="1"/>
  <c r="AA51" i="1"/>
  <c r="AA52" i="1"/>
  <c r="AA53" i="1"/>
  <c r="AA54" i="1"/>
  <c r="AA55" i="1"/>
  <c r="AA56" i="1"/>
  <c r="AA57" i="1"/>
  <c r="AA58" i="1"/>
  <c r="AA59" i="1"/>
  <c r="AA60" i="1"/>
  <c r="AA62" i="1"/>
  <c r="AA63" i="1"/>
  <c r="AA64" i="1"/>
  <c r="AA65" i="1"/>
  <c r="AA66" i="1"/>
  <c r="AA67" i="1"/>
  <c r="AA68" i="1"/>
  <c r="AA69" i="1"/>
  <c r="AA70" i="1"/>
  <c r="AA71" i="1"/>
  <c r="AA72" i="1"/>
  <c r="AA73" i="1"/>
  <c r="AA74" i="1"/>
  <c r="AA75" i="1"/>
  <c r="AA76" i="1"/>
  <c r="AA77" i="1"/>
  <c r="AA78" i="1"/>
  <c r="AA79" i="1"/>
  <c r="AA80" i="1"/>
  <c r="AA81" i="1"/>
  <c r="AA82" i="1"/>
  <c r="AA84" i="1"/>
  <c r="AA85" i="1"/>
  <c r="AA86" i="1"/>
  <c r="AA87" i="1"/>
  <c r="AA2" i="1"/>
  <c r="K93" i="1"/>
  <c r="K92" i="1"/>
  <c r="K91" i="1"/>
  <c r="K90" i="1"/>
  <c r="K89" i="1"/>
  <c r="K88" i="1"/>
  <c r="E91" i="1"/>
  <c r="E88" i="1"/>
  <c r="E93" i="1"/>
  <c r="E92" i="1"/>
  <c r="E90" i="1"/>
  <c r="E89" i="1"/>
  <c r="AB92" i="1" l="1"/>
  <c r="AB94" i="1"/>
  <c r="AB93" i="1"/>
  <c r="AB88" i="1"/>
  <c r="AB91" i="1"/>
  <c r="AB98" i="1"/>
  <c r="AB90" i="1"/>
  <c r="AB97" i="1"/>
  <c r="AB89" i="1"/>
  <c r="AB96" i="1"/>
  <c r="AB95" i="1"/>
</calcChain>
</file>

<file path=xl/sharedStrings.xml><?xml version="1.0" encoding="utf-8"?>
<sst xmlns="http://schemas.openxmlformats.org/spreadsheetml/2006/main" count="1582" uniqueCount="182">
  <si>
    <t>Timestamp</t>
  </si>
  <si>
    <t>Cohort</t>
  </si>
  <si>
    <t>What do you do after school?</t>
  </si>
  <si>
    <t>Where and when do you feel welcome at school? "Welcome" means that at least one person is happy to see you.</t>
  </si>
  <si>
    <t>Where and when do you feel safe at school? "Safe" means that you do not feel like anyone is going to hurt you.</t>
  </si>
  <si>
    <t>Choose the statement that applies to you.</t>
  </si>
  <si>
    <t>If you have a problem at Renaissance, which adults do you feel comfortable talking to for help?</t>
  </si>
  <si>
    <t>Do you believe that your teachers want you to succeed academically?</t>
  </si>
  <si>
    <t>What do you want your teachers to know?</t>
  </si>
  <si>
    <t>Lions</t>
  </si>
  <si>
    <t>I go home</t>
  </si>
  <si>
    <t>I believe that more than one adult at Renaissance knows me well.</t>
  </si>
  <si>
    <t>I believe that one adult at Renaissance cares about me.</t>
  </si>
  <si>
    <t>I feel that a few adults at Renaissance are respectful toward me.</t>
  </si>
  <si>
    <t>I feel like some teachers are too rough on there students.</t>
  </si>
  <si>
    <t>Think Together</t>
  </si>
  <si>
    <t>In the morning before my first class begins</t>
  </si>
  <si>
    <t>In the morning before my first class begins.</t>
  </si>
  <si>
    <t>Mr. Tellez</t>
  </si>
  <si>
    <t>I believe that one adult at Renaissance knows me well.</t>
  </si>
  <si>
    <t>I believe that more than one adult at Renaissance cares about me.</t>
  </si>
  <si>
    <t>I feel that most adults at Renaissance are respectful toward me.</t>
  </si>
  <si>
    <t>I want the teacher to know that all students feel welcome to Renissance because all teacher loves their students in many ways and at all times.</t>
  </si>
  <si>
    <t>During class</t>
  </si>
  <si>
    <t>I feel that all adults at Renaissance are respectful toward me.</t>
  </si>
  <si>
    <t>I want to them to know that more than one adult cares about me</t>
  </si>
  <si>
    <t>During P.E.</t>
  </si>
  <si>
    <t>After school</t>
  </si>
  <si>
    <t>Ms. Ghafur</t>
  </si>
  <si>
    <t>jessica</t>
  </si>
  <si>
    <t>No, I'm okay with how I feel in this school.</t>
  </si>
  <si>
    <t>I don't feel safe by people I don't know. If eel safe next to my friends.</t>
  </si>
  <si>
    <t>Trees</t>
  </si>
  <si>
    <t>any time</t>
  </si>
  <si>
    <t>when me and my friends have problems we have trust in Ms.gufur and she helps us out.</t>
  </si>
  <si>
    <t>every time</t>
  </si>
  <si>
    <t>I like to study and come to renaissance because I feel like at home where everybody cares about each other</t>
  </si>
  <si>
    <t>My name is Gabriel and I feel safe when I'm talking to Ms.Westman, and Mr.Tellez</t>
  </si>
  <si>
    <t>I want my teachers to know that I am getting less shy and trying to finish and turn in my homework.</t>
  </si>
  <si>
    <t>I just want to tell you guys that I feel safe when I'm in campus at all times.</t>
  </si>
  <si>
    <t>they don't really need to know any thing new every thing is all good for me for right now.</t>
  </si>
  <si>
    <t>I want my teachers to know that I am really happy to be at this school and they have chose me to come to this school. one thing I will like them to know is that I ever get bullied or cyber bullied I would come up to my teachers and tell them what is going on.</t>
  </si>
  <si>
    <t>during school I feel safe and respectded</t>
  </si>
  <si>
    <t>I want my teachers to know that there should be 2 guardians at the fence and 2 guardians in the quad .</t>
  </si>
  <si>
    <t>Alexis</t>
  </si>
  <si>
    <t>I feel that renaissance is a good place for me.</t>
  </si>
  <si>
    <t>i feel more comfortable talking with the adults that are girls</t>
  </si>
  <si>
    <t>no thank you</t>
  </si>
  <si>
    <t>Some times I go to the library</t>
  </si>
  <si>
    <t>I don't have anything to tell u</t>
  </si>
  <si>
    <t>I do not feel that any adults at Renaissance are respectful toward me.</t>
  </si>
  <si>
    <t>I like all of my classes.</t>
  </si>
  <si>
    <t>I want my teacher to know that sometimes I would like to participate more during class. Like during class I would raise my hand if I know the answer and I hope the teachers would call on me.</t>
  </si>
  <si>
    <t>all the time</t>
  </si>
  <si>
    <t>all the time i feel safe</t>
  </si>
  <si>
    <t>Ms. Westman</t>
  </si>
  <si>
    <t>I all way feel safe here at Renaissance.</t>
  </si>
  <si>
    <t>brytany no</t>
  </si>
  <si>
    <t>I go to the library</t>
  </si>
  <si>
    <t>-Nayeli
I want my teachers to now that Renaissance is a safe and peaceful place to be in.</t>
  </si>
  <si>
    <t>I want the teachers to know that I an thankful to all of them for caring for me.</t>
  </si>
  <si>
    <t>thanks foe support</t>
  </si>
  <si>
    <t>I want my teachers to know that during class my teachers make me feel like this is a safe place to be at and here on campus the adults make me feel like I could trust them.</t>
  </si>
  <si>
    <t>I have an idea for our school. The other day, my cousins and I were talking about bullying. My cousins said that they had a "Bully Box" in their office to report bullies without letting the bullies know who it was. For example, if someone bullied me, I would go to the office, write down the bully's name, grade, cohort, and what they did. Next, I would put that sheet of paper in the "Bully Box"! Then, a staff member would read it and call the bully to talk without letting them know who reported them. That is one of my ideas for this school. :)</t>
  </si>
  <si>
    <t>that I can trust them.</t>
  </si>
  <si>
    <t>I fell safe at school all the time.</t>
  </si>
  <si>
    <t>i would talk to all teachers.</t>
  </si>
  <si>
    <t>that is all.</t>
  </si>
  <si>
    <t>everywhere</t>
  </si>
  <si>
    <t>I want them to know that I love this school and I don't want to go to another</t>
  </si>
  <si>
    <t>I want to let my teachers know that they are really helping me</t>
  </si>
  <si>
    <t>I feel comfortable at school</t>
  </si>
  <si>
    <t>I want the teachers to know that they are doing a great job.</t>
  </si>
  <si>
    <t>when i go to the office early in the morning</t>
  </si>
  <si>
    <t>I do not want teachers to know anything.</t>
  </si>
  <si>
    <t>I think the teachers should interact with the students . I think they should have fun and joke with the students.</t>
  </si>
  <si>
    <t>I like renaissance because the teachers here let my mom know whats happening with me here and if im failing they give me advice and talk to me</t>
  </si>
  <si>
    <t>that I'm really glad that I choice the right school.</t>
  </si>
  <si>
    <t>everyday</t>
  </si>
  <si>
    <t>Kimberly I want my teachers to know that they are doing a great job at everything and that they have helped me succeed a lot thank you</t>
  </si>
  <si>
    <t>go to my cousins house</t>
  </si>
  <si>
    <t>During Brunch</t>
  </si>
  <si>
    <t>all day in school</t>
  </si>
  <si>
    <t>Ms. Brasil</t>
  </si>
  <si>
    <t>reinassance academy is a school were students could learn and be safe to do responsible things that a responsible student will do</t>
  </si>
  <si>
    <t>I don't really have anything to say in this box.</t>
  </si>
  <si>
    <t>I feel safe at school because the teachers care about all of us and I feel welcome and safe</t>
  </si>
  <si>
    <t>I want my teachers to know that I sometimes need  help in my homework. A suggestion I have is to have a homework club or something like that. That is all I have to say.</t>
  </si>
  <si>
    <t>You guys are doing a great job at teaching all of your students. You should continue doing what you are doings because however you're teaching us, is helping a lot of people. I really like and appreciate how we're using computers for projects. I'm also really grateful because the teachers took time out of their days to recreate this survey, and develop time to help the students of Renaissance learn how to type faster.</t>
  </si>
  <si>
    <t>I think that Renaissance is a safe environment for me to learn at. I feel welcome here.</t>
  </si>
  <si>
    <t>i pick up my sister from school then go home</t>
  </si>
  <si>
    <t>karina: I didn't like when one of the teachers called me strange. Other wise I really like coming to school here.</t>
  </si>
  <si>
    <t>home</t>
  </si>
  <si>
    <t>parents</t>
  </si>
  <si>
    <t>Nathaniel.aguilar</t>
  </si>
  <si>
    <t>I feel that teachers and people like ms.brizil care for my safety.</t>
  </si>
  <si>
    <t>we appreciate what you do for us</t>
  </si>
  <si>
    <t>I have a brother in 8th grade and a cousin in 7th grade here at renaissance</t>
  </si>
  <si>
    <t>I want my teacher to know that sort of don't have any problems here at Renaissance and thank you for being very nice to me</t>
  </si>
  <si>
    <t>I want my teachers to know I try hard</t>
  </si>
  <si>
    <t>I want you guys to know that us 6th grader should have more supplies for P.E and I wanted you to know that at first I really wanted to go to Ocala. Not anymore cause every since my used to be best friends went to Ocala. And they are mean. So every since my dad chose this school I got to meet great friend and a very nice school. I rate this school 100/100 :) My name is Amanda Doan</t>
  </si>
  <si>
    <t>I do not believe that any adults at Renaissance know me well.</t>
  </si>
  <si>
    <t>I usually like to go on youtube and look up things to draw. Math is my favorite subject. I really like going on electronics like ipads or an iphone or any other touch device.</t>
  </si>
  <si>
    <t>MR.Guerra lithenss to me and so does ms westmen and ms gafur but not mr tellez</t>
  </si>
  <si>
    <t>Hi i'm Jennifer from Stanford I don't feel save after school because its always lonely. But I feel welcome at Renaissance.</t>
  </si>
  <si>
    <t>I want the school to be a better place to be in</t>
  </si>
  <si>
    <t>I want all the 6th grade teachers to know that I love all the classes because I feel that they really care about me especially Ms.Westman.</t>
  </si>
  <si>
    <t>I want them to know that I am proud that I am at renaissance. I am also proud that I have teachers here that take care of me and help me out in situations.</t>
  </si>
  <si>
    <t>Huskies</t>
  </si>
  <si>
    <t>No</t>
  </si>
  <si>
    <t>I want hem to know that this is a good school</t>
  </si>
  <si>
    <t>lorena want the teachers to know that I do feel safe espically with Ms.ghafur and Ms.westman</t>
  </si>
  <si>
    <t>Mr. Ben-Yonatan</t>
  </si>
  <si>
    <t>I do not want them to know anything</t>
  </si>
  <si>
    <t>sheng xu</t>
  </si>
  <si>
    <t>I want my teachers to know that they are awesome and the best teachers I"ve had.</t>
  </si>
  <si>
    <t>Stephanie wants to tell Mr. Tellez that Stephanie needs help on her social studies homework.</t>
  </si>
  <si>
    <t>Mr. Iwasaki</t>
  </si>
  <si>
    <t>I want them to know that I am very athletic.</t>
  </si>
  <si>
    <t>I love Renaissance! This was an amazing choice I've ever choose as a middle school.</t>
  </si>
  <si>
    <t>I want my teachers to know that I want to do my best</t>
  </si>
  <si>
    <t>when I walk around people call me short or other name almost all the time</t>
  </si>
  <si>
    <t>Hi</t>
  </si>
  <si>
    <t>I want them to know that my name Adam Palomino should do better at school.</t>
  </si>
  <si>
    <t>I am a quiet student I don't not a talker I might talk only to my friends I don't like to be called on to give a answer I doubt myself on answer.</t>
  </si>
  <si>
    <t>I want teachers to know that I feel safe, respected, and that more than one teacher knows me.</t>
  </si>
  <si>
    <t>Maybe the teachers should play a game during class that is focused on the lesson</t>
  </si>
  <si>
    <t>During Lunch</t>
  </si>
  <si>
    <t>none</t>
  </si>
  <si>
    <t>I want them to know that I almost always try hard. Also I know that im never a well behaved or good kid.</t>
  </si>
  <si>
    <t>mr.gebre</t>
  </si>
  <si>
    <t>I want them to know that I know that they care for me and that they want me to succeed academically.</t>
  </si>
  <si>
    <t>I am sad because my dad is not here.</t>
  </si>
  <si>
    <t>I want my teachers to that I feel safe around them and that thanks to them I feel safe at Renaissance .</t>
  </si>
  <si>
    <t>this is the best schoole</t>
  </si>
  <si>
    <t>I want my teachers to know that I am nice.</t>
  </si>
  <si>
    <t>I want to let my teachers know is that I really fill safe on this school.</t>
  </si>
  <si>
    <t>I feel safe in renassion accadamy</t>
  </si>
  <si>
    <t xml:space="preserve"> During Brunch</t>
  </si>
  <si>
    <t xml:space="preserve"> During Lunch</t>
  </si>
  <si>
    <t xml:space="preserve"> During class</t>
  </si>
  <si>
    <t xml:space="preserve"> During P.E.</t>
  </si>
  <si>
    <t xml:space="preserve"> After school</t>
  </si>
  <si>
    <t xml:space="preserve"> in mrs.g's class</t>
  </si>
  <si>
    <t xml:space="preserve"> in band</t>
  </si>
  <si>
    <t>Morning</t>
  </si>
  <si>
    <t>Brunch</t>
  </si>
  <si>
    <t>Lunch</t>
  </si>
  <si>
    <t>Class</t>
  </si>
  <si>
    <t>PE</t>
  </si>
  <si>
    <t xml:space="preserve"> i feel safe at the office</t>
  </si>
  <si>
    <t xml:space="preserve"> Every time</t>
  </si>
  <si>
    <t>hi got  nuttin to say</t>
  </si>
  <si>
    <t xml:space="preserve"> Ms. Ghafur</t>
  </si>
  <si>
    <t xml:space="preserve"> Mr. Ben-Yonatan</t>
  </si>
  <si>
    <t xml:space="preserve"> Ms. Perez</t>
  </si>
  <si>
    <t xml:space="preserve"> Ms. Brasil</t>
  </si>
  <si>
    <t xml:space="preserve"> Mr. Iwasaki</t>
  </si>
  <si>
    <t xml:space="preserve"> Mr. Kleinhenz</t>
  </si>
  <si>
    <t xml:space="preserve"> Mr. Cota</t>
  </si>
  <si>
    <t xml:space="preserve"> Mr. Tellez</t>
  </si>
  <si>
    <t xml:space="preserve"> Mr. Guerra</t>
  </si>
  <si>
    <t xml:space="preserve"> think together leaders</t>
  </si>
  <si>
    <t>Ms. Perez</t>
  </si>
  <si>
    <t>Total adults</t>
  </si>
  <si>
    <t>I do not believe that any adults at Renaissance care about me.</t>
  </si>
  <si>
    <t>I want my teachers to know that I feel safe when I come to school in the mornings and when I leave to Think Together.       Kinary hernandez</t>
  </si>
  <si>
    <t>I need help on art grades /on how to improve them.  - jessi</t>
  </si>
  <si>
    <t>Do you believe that your teachers want you to succeed academically? (scale)</t>
  </si>
  <si>
    <t>Zero</t>
  </si>
  <si>
    <t>1 to 2</t>
  </si>
  <si>
    <t>3 to 6</t>
  </si>
  <si>
    <t>7 to 10</t>
  </si>
  <si>
    <t>How many adults do you feel comfortable asking for help?</t>
  </si>
  <si>
    <t># of students who selected this many adults</t>
  </si>
  <si>
    <t># of adults selected</t>
  </si>
  <si>
    <t xml:space="preserve"> which adults do you feel comfortable talking to for help?</t>
  </si>
  <si>
    <t>If you have a problem at Renaissance</t>
  </si>
  <si>
    <t xml:space="preserve">Where and when do you feel safe at school? </t>
  </si>
  <si>
    <t>Where and when do you feel welcome at school?</t>
  </si>
  <si>
    <t>Total</t>
  </si>
  <si>
    <t>Students surveyed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</si>
</sst>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5" x14ac:knownFonts="1">
    <font>
      <sz val="10"/>
      <color rgb="FF000000"/>
      <name val="Arial"/>
    </font>
    <font>
      <sz val="11"/>
      <color theme="1"/>
      <name val="Calibri"/>
      <family val="2"/>
      <scheme val="minor"/>
    </font>
    <font>
      <b/>
      <sz val="10"/>
      <color rgb="FF000000"/>
      <name val="Arial"/>
      <family val="2"/>
    </font>
    <font>
      <sz val="10"/>
      <color rgb="FF000000"/>
      <name val="Arial"/>
      <family val="2"/>
    </font>
    <font>
      <b/>
      <sz val="10"/>
      <color rgb="FF000000"/>
      <name val="Arial"/>
      <family val="2"/>
    </font>
  </fonts>
  <fills count="6">
    <fill>
      <patternFill patternType="none"/>
    </fill>
    <fill>
      <patternFill patternType="gray125"/>
    </fill>
    <fill>
      <patternFill patternType="solid">
        <fgColor rgb="FFDDDDDD"/>
        <bgColor indexed="64"/>
      </patternFill>
    </fill>
    <fill>
      <patternFill patternType="solid">
        <fgColor rgb="FFEEEEEE"/>
        <bgColor indexed="64"/>
      </patternFill>
    </fill>
    <fill>
      <patternFill patternType="solid">
        <fgColor rgb="FFEEEEEE"/>
        <bgColor indexed="64"/>
      </patternFill>
    </fill>
    <fill>
      <patternFill patternType="solid">
        <fgColor theme="7" tint="0.79998168889431442"/>
        <bgColor indexed="64"/>
      </patternFill>
    </fill>
  </fills>
  <borders count="7">
    <border>
      <left/>
      <right/>
      <top/>
      <bottom/>
      <diagonal/>
    </border>
    <border>
      <left style="thin">
        <color indexed="64"/>
      </left>
      <right/>
      <top/>
      <bottom/>
      <diagonal/>
    </border>
    <border>
      <left style="thin">
        <color indexed="64"/>
      </left>
      <right style="thin">
        <color indexed="64"/>
      </right>
      <top/>
      <bottom/>
      <diagonal/>
    </border>
    <border>
      <left/>
      <right style="thin">
        <color auto="1"/>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9" fontId="1" fillId="0" borderId="0" applyFont="0" applyFill="0" applyBorder="0" applyAlignment="0" applyProtection="0"/>
  </cellStyleXfs>
  <cellXfs count="30">
    <xf numFmtId="0" fontId="0" fillId="0" borderId="0" xfId="0" applyAlignment="1">
      <alignment wrapText="1"/>
    </xf>
    <xf numFmtId="0" fontId="0" fillId="0" borderId="0" xfId="0" applyBorder="1" applyAlignment="1">
      <alignment wrapText="1"/>
    </xf>
    <xf numFmtId="0" fontId="0" fillId="4" borderId="0" xfId="0" applyFill="1" applyBorder="1" applyAlignment="1">
      <alignment wrapText="1"/>
    </xf>
    <xf numFmtId="0" fontId="0" fillId="0" borderId="1" xfId="0" applyBorder="1" applyAlignment="1">
      <alignment wrapText="1"/>
    </xf>
    <xf numFmtId="0" fontId="0" fillId="4" borderId="1" xfId="0" applyFill="1" applyBorder="1" applyAlignment="1">
      <alignment wrapText="1"/>
    </xf>
    <xf numFmtId="164" fontId="0" fillId="3" borderId="2" xfId="0" applyNumberFormat="1" applyFill="1" applyBorder="1" applyAlignment="1">
      <alignment wrapText="1"/>
    </xf>
    <xf numFmtId="0" fontId="0" fillId="4" borderId="2" xfId="0" applyFill="1" applyBorder="1" applyAlignment="1">
      <alignment wrapText="1"/>
    </xf>
    <xf numFmtId="0" fontId="0" fillId="0" borderId="2" xfId="0" applyBorder="1" applyAlignment="1">
      <alignment wrapText="1"/>
    </xf>
    <xf numFmtId="0" fontId="0" fillId="4" borderId="3" xfId="0" applyFill="1" applyBorder="1" applyAlignment="1">
      <alignment wrapText="1"/>
    </xf>
    <xf numFmtId="0" fontId="0" fillId="0" borderId="3" xfId="0" applyBorder="1" applyAlignment="1">
      <alignment wrapText="1"/>
    </xf>
    <xf numFmtId="0" fontId="2" fillId="2" borderId="2" xfId="0" applyFont="1" applyFill="1" applyBorder="1" applyAlignment="1">
      <alignment horizontal="center" wrapText="1"/>
    </xf>
    <xf numFmtId="0" fontId="2" fillId="2" borderId="2" xfId="0" applyFont="1" applyFill="1" applyBorder="1" applyAlignment="1">
      <alignment horizontal="center"/>
    </xf>
    <xf numFmtId="0" fontId="0" fillId="4" borderId="2" xfId="0" applyFill="1" applyBorder="1" applyAlignment="1"/>
    <xf numFmtId="0" fontId="3" fillId="4" borderId="2" xfId="0" applyFont="1" applyFill="1" applyBorder="1" applyAlignment="1"/>
    <xf numFmtId="0" fontId="0" fillId="0" borderId="0" xfId="0" applyAlignment="1"/>
    <xf numFmtId="0" fontId="0" fillId="5" borderId="4" xfId="0" applyFill="1" applyBorder="1"/>
    <xf numFmtId="0" fontId="0" fillId="5" borderId="0" xfId="0" applyFill="1" applyBorder="1"/>
    <xf numFmtId="0" fontId="0" fillId="5" borderId="5" xfId="0" applyFill="1" applyBorder="1"/>
    <xf numFmtId="0" fontId="3" fillId="5" borderId="4" xfId="0" applyFont="1" applyFill="1" applyBorder="1"/>
    <xf numFmtId="0" fontId="3" fillId="5" borderId="0" xfId="0" applyFont="1" applyFill="1" applyBorder="1"/>
    <xf numFmtId="0" fontId="2" fillId="2" borderId="2" xfId="0" applyFont="1" applyFill="1" applyBorder="1" applyAlignment="1">
      <alignment horizontal="center" wrapText="1"/>
    </xf>
    <xf numFmtId="0" fontId="2" fillId="2" borderId="1" xfId="0" applyFont="1" applyFill="1" applyBorder="1" applyAlignment="1">
      <alignment horizontal="center" wrapText="1"/>
    </xf>
    <xf numFmtId="0" fontId="2" fillId="2" borderId="3" xfId="0" applyFont="1" applyFill="1" applyBorder="1" applyAlignment="1">
      <alignment horizontal="center" wrapText="1"/>
    </xf>
    <xf numFmtId="0" fontId="4" fillId="2" borderId="1" xfId="0" applyFont="1" applyFill="1" applyBorder="1" applyAlignment="1">
      <alignment horizontal="center" wrapText="1"/>
    </xf>
    <xf numFmtId="0" fontId="4" fillId="2" borderId="2" xfId="0" applyFont="1" applyFill="1" applyBorder="1" applyAlignment="1">
      <alignment horizontal="center" wrapText="1"/>
    </xf>
    <xf numFmtId="0" fontId="1" fillId="0" borderId="0" xfId="1"/>
    <xf numFmtId="0" fontId="1" fillId="0" borderId="0" xfId="1" applyAlignment="1">
      <alignment wrapText="1"/>
    </xf>
    <xf numFmtId="9" fontId="0" fillId="0" borderId="0" xfId="2" applyFont="1"/>
    <xf numFmtId="9" fontId="0" fillId="0" borderId="6" xfId="2" applyFont="1" applyBorder="1"/>
    <xf numFmtId="0" fontId="1" fillId="0" borderId="6" xfId="1" applyBorder="1" applyAlignment="1">
      <alignment wrapText="1"/>
    </xf>
  </cellXfs>
  <cellStyles count="3">
    <cellStyle name="Normal" xfId="0" builtinId="0"/>
    <cellStyle name="Normal 2" xfId="1"/>
    <cellStyle name="Percent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'Data Tables'!$D$7</c:f>
              <c:strCache>
                <c:ptCount val="1"/>
                <c:pt idx="0">
                  <c:v>Where and when do you feel welcome at school?</c:v>
                </c:pt>
              </c:strCache>
            </c:strRef>
          </c:tx>
          <c:spPr>
            <a:solidFill>
              <a:schemeClr val="accent1">
                <a:alpha val="70000"/>
              </a:schemeClr>
            </a:solidFill>
            <a:ln>
              <a:noFill/>
            </a:ln>
            <a:effectLst/>
          </c:spPr>
          <c:invertIfNegative val="0"/>
          <c:cat>
            <c:strRef>
              <c:f>'Data Tables'!$C$8:$C$13</c:f>
              <c:strCache>
                <c:ptCount val="6"/>
                <c:pt idx="0">
                  <c:v>Morning</c:v>
                </c:pt>
                <c:pt idx="1">
                  <c:v>Brunch</c:v>
                </c:pt>
                <c:pt idx="2">
                  <c:v>Lunch</c:v>
                </c:pt>
                <c:pt idx="3">
                  <c:v>Class</c:v>
                </c:pt>
                <c:pt idx="4">
                  <c:v>PE</c:v>
                </c:pt>
                <c:pt idx="5">
                  <c:v>After school</c:v>
                </c:pt>
              </c:strCache>
            </c:strRef>
          </c:cat>
          <c:val>
            <c:numRef>
              <c:f>'Data Tables'!$D$8:$D$13</c:f>
              <c:numCache>
                <c:formatCode>0%</c:formatCode>
                <c:ptCount val="6"/>
                <c:pt idx="0">
                  <c:v>0.66279069767441856</c:v>
                </c:pt>
                <c:pt idx="1">
                  <c:v>0.54651162790697672</c:v>
                </c:pt>
                <c:pt idx="2">
                  <c:v>0.58139534883720934</c:v>
                </c:pt>
                <c:pt idx="3">
                  <c:v>0.59302325581395354</c:v>
                </c:pt>
                <c:pt idx="4">
                  <c:v>0.48837209302325579</c:v>
                </c:pt>
                <c:pt idx="5">
                  <c:v>0.44186046511627908</c:v>
                </c:pt>
              </c:numCache>
            </c:numRef>
          </c:val>
        </c:ser>
        <c:ser>
          <c:idx val="1"/>
          <c:order val="1"/>
          <c:tx>
            <c:strRef>
              <c:f>'Data Tables'!$E$7</c:f>
              <c:strCache>
                <c:ptCount val="1"/>
                <c:pt idx="0">
                  <c:v>Where and when do you feel safe at school? </c:v>
                </c:pt>
              </c:strCache>
            </c:strRef>
          </c:tx>
          <c:spPr>
            <a:solidFill>
              <a:schemeClr val="accent2">
                <a:alpha val="70000"/>
              </a:schemeClr>
            </a:solidFill>
            <a:ln>
              <a:noFill/>
            </a:ln>
            <a:effectLst/>
          </c:spPr>
          <c:invertIfNegative val="0"/>
          <c:cat>
            <c:strRef>
              <c:f>'Data Tables'!$C$8:$C$13</c:f>
              <c:strCache>
                <c:ptCount val="6"/>
                <c:pt idx="0">
                  <c:v>Morning</c:v>
                </c:pt>
                <c:pt idx="1">
                  <c:v>Brunch</c:v>
                </c:pt>
                <c:pt idx="2">
                  <c:v>Lunch</c:v>
                </c:pt>
                <c:pt idx="3">
                  <c:v>Class</c:v>
                </c:pt>
                <c:pt idx="4">
                  <c:v>PE</c:v>
                </c:pt>
                <c:pt idx="5">
                  <c:v>After school</c:v>
                </c:pt>
              </c:strCache>
            </c:strRef>
          </c:cat>
          <c:val>
            <c:numRef>
              <c:f>'Data Tables'!$E$8:$E$13</c:f>
              <c:numCache>
                <c:formatCode>0%</c:formatCode>
                <c:ptCount val="6"/>
                <c:pt idx="0">
                  <c:v>0.60465116279069764</c:v>
                </c:pt>
                <c:pt idx="1">
                  <c:v>0.59302325581395354</c:v>
                </c:pt>
                <c:pt idx="2">
                  <c:v>0.62790697674418605</c:v>
                </c:pt>
                <c:pt idx="3">
                  <c:v>0.77906976744186052</c:v>
                </c:pt>
                <c:pt idx="4">
                  <c:v>0.53488372093023251</c:v>
                </c:pt>
                <c:pt idx="5">
                  <c:v>0.51162790697674421</c:v>
                </c:pt>
              </c:numCache>
            </c:numRef>
          </c:val>
        </c:ser>
        <c:dLbls>
          <c:showLegendKey val="0"/>
          <c:showVal val="0"/>
          <c:showCatName val="0"/>
          <c:showSerName val="0"/>
          <c:showPercent val="0"/>
          <c:showBubbleSize val="0"/>
        </c:dLbls>
        <c:gapWidth val="80"/>
        <c:overlap val="25"/>
        <c:axId val="647900672"/>
        <c:axId val="647904984"/>
      </c:barChart>
      <c:catAx>
        <c:axId val="64790067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cap="none" spc="20" normalizeH="0" baseline="0">
                <a:solidFill>
                  <a:schemeClr val="tx1">
                    <a:lumMod val="65000"/>
                    <a:lumOff val="35000"/>
                  </a:schemeClr>
                </a:solidFill>
                <a:latin typeface="+mn-lt"/>
                <a:ea typeface="+mn-ea"/>
                <a:cs typeface="+mn-cs"/>
              </a:defRPr>
            </a:pPr>
            <a:endParaRPr lang="en-US"/>
          </a:p>
        </c:txPr>
        <c:crossAx val="647904984"/>
        <c:crosses val="autoZero"/>
        <c:auto val="1"/>
        <c:lblAlgn val="ctr"/>
        <c:lblOffset val="100"/>
        <c:noMultiLvlLbl val="0"/>
      </c:catAx>
      <c:valAx>
        <c:axId val="647904984"/>
        <c:scaling>
          <c:orientation val="minMax"/>
        </c:scaling>
        <c:delete val="0"/>
        <c:axPos val="l"/>
        <c:majorGridlines>
          <c:spPr>
            <a:ln w="9525" cap="flat" cmpd="sng" algn="ctr">
              <a:solidFill>
                <a:schemeClr val="tx1">
                  <a:lumMod val="5000"/>
                  <a:lumOff val="9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64790067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How many adults do you feel comfortable asking for help?</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pieChart>
        <c:varyColors val="1"/>
        <c:ser>
          <c:idx val="0"/>
          <c:order val="0"/>
          <c:tx>
            <c:strRef>
              <c:f>'Data Tables'!$E$25</c:f>
              <c:strCache>
                <c:ptCount val="1"/>
              </c:strCache>
            </c:strRef>
          </c:tx>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Pt>
            <c:idx val="3"/>
            <c:bubble3D val="0"/>
            <c:spPr>
              <a:solidFill>
                <a:schemeClr val="accent4"/>
              </a:solidFill>
              <a:ln>
                <a:noFill/>
              </a:ln>
              <a:effectLst>
                <a:outerShdw blurRad="254000" sx="102000" sy="102000" algn="ctr" rotWithShape="0">
                  <a:prstClr val="black">
                    <a:alpha val="20000"/>
                  </a:prstClr>
                </a:outerShdw>
              </a:effectLst>
            </c:spPr>
          </c:dPt>
          <c:dLbls>
            <c:dLbl>
              <c:idx val="0"/>
              <c:layout>
                <c:manualLayout>
                  <c:x val="-5.9717875223756094E-2"/>
                  <c:y val="0.14982661440367454"/>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dLbl>
              <c:idx val="2"/>
              <c:layout>
                <c:manualLayout>
                  <c:x val="8.4600094444261406E-2"/>
                  <c:y val="0.12025312699039577"/>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'Data Tables'!$D$26:$D$29</c:f>
              <c:strCache>
                <c:ptCount val="4"/>
                <c:pt idx="0">
                  <c:v>7 to 10</c:v>
                </c:pt>
                <c:pt idx="1">
                  <c:v>3 to 6</c:v>
                </c:pt>
                <c:pt idx="2">
                  <c:v>1 to 2</c:v>
                </c:pt>
                <c:pt idx="3">
                  <c:v>Zero</c:v>
                </c:pt>
              </c:strCache>
            </c:strRef>
          </c:cat>
          <c:val>
            <c:numRef>
              <c:f>'Data Tables'!$E$26:$E$29</c:f>
              <c:numCache>
                <c:formatCode>0%</c:formatCode>
                <c:ptCount val="4"/>
                <c:pt idx="0">
                  <c:v>0.22093023255813954</c:v>
                </c:pt>
                <c:pt idx="1">
                  <c:v>0.43023255813953487</c:v>
                </c:pt>
                <c:pt idx="2">
                  <c:v>0.33720930232558138</c:v>
                </c:pt>
                <c:pt idx="3">
                  <c:v>1.1627906976744186E-2</c:v>
                </c:pt>
              </c:numCache>
            </c:numRef>
          </c:val>
        </c:ser>
        <c:dLbls>
          <c:dLblPos val="ctr"/>
          <c:showLegendKey val="0"/>
          <c:showVal val="0"/>
          <c:showCatName val="0"/>
          <c:showSerName val="0"/>
          <c:showPercent val="1"/>
          <c:showBubbleSize val="0"/>
          <c:showLeaderLines val="1"/>
        </c:dLbls>
        <c:firstSliceAng val="0"/>
      </c:pie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explosion val="7"/>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'Data Tables'!$A$39:$A$41</c:f>
              <c:strCache>
                <c:ptCount val="3"/>
                <c:pt idx="0">
                  <c:v>I believe that more than one adult at Renaissance knows me well.</c:v>
                </c:pt>
                <c:pt idx="1">
                  <c:v>I believe that one adult at Renaissance knows me well.</c:v>
                </c:pt>
                <c:pt idx="2">
                  <c:v>I do not believe that any adults at Renaissance know me well.</c:v>
                </c:pt>
              </c:strCache>
            </c:strRef>
          </c:cat>
          <c:val>
            <c:numRef>
              <c:f>'Data Tables'!$C$39:$C$41</c:f>
              <c:numCache>
                <c:formatCode>0%</c:formatCode>
                <c:ptCount val="3"/>
                <c:pt idx="0">
                  <c:v>0.7441860465116279</c:v>
                </c:pt>
                <c:pt idx="1">
                  <c:v>0.23255813953488372</c:v>
                </c:pt>
                <c:pt idx="2">
                  <c:v>2.3255813953488372E-2</c:v>
                </c:pt>
              </c:numCache>
            </c:numRef>
          </c:val>
        </c:ser>
        <c:dLbls>
          <c:dLblPos val="ctr"/>
          <c:showLegendKey val="0"/>
          <c:showVal val="0"/>
          <c:showCatName val="0"/>
          <c:showSerName val="0"/>
          <c:showPercent val="1"/>
          <c:showBubbleSize val="0"/>
          <c:showLeaderLines val="1"/>
        </c:dLbls>
        <c:firstSliceAng val="0"/>
      </c:pie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explosion val="12"/>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Lbls>
            <c:dLbl>
              <c:idx val="2"/>
              <c:layout>
                <c:manualLayout>
                  <c:x val="8.6110017497812719E-2"/>
                  <c:y val="0.12915536599591718"/>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'Data Tables'!$A$44:$A$46</c:f>
              <c:strCache>
                <c:ptCount val="3"/>
                <c:pt idx="0">
                  <c:v>I believe that more than one adult at Renaissance cares about me.</c:v>
                </c:pt>
                <c:pt idx="1">
                  <c:v>I believe that one adult at Renaissance cares about me.</c:v>
                </c:pt>
                <c:pt idx="2">
                  <c:v>I do not believe that any adults at Renaissance care about me.</c:v>
                </c:pt>
              </c:strCache>
            </c:strRef>
          </c:cat>
          <c:val>
            <c:numRef>
              <c:f>'Data Tables'!$C$44:$C$46</c:f>
              <c:numCache>
                <c:formatCode>0%</c:formatCode>
                <c:ptCount val="3"/>
                <c:pt idx="0">
                  <c:v>0.87209302325581395</c:v>
                </c:pt>
                <c:pt idx="1">
                  <c:v>0.12790697674418605</c:v>
                </c:pt>
                <c:pt idx="2">
                  <c:v>0</c:v>
                </c:pt>
              </c:numCache>
            </c:numRef>
          </c:val>
        </c:ser>
        <c:dLbls>
          <c:dLblPos val="ctr"/>
          <c:showLegendKey val="0"/>
          <c:showVal val="0"/>
          <c:showCatName val="0"/>
          <c:showSerName val="0"/>
          <c:showPercent val="1"/>
          <c:showBubbleSize val="0"/>
          <c:showLeaderLines val="1"/>
        </c:dLbls>
        <c:firstSliceAng val="0"/>
      </c:pie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Pt>
            <c:idx val="3"/>
            <c:bubble3D val="0"/>
            <c:spPr>
              <a:solidFill>
                <a:schemeClr val="accent4"/>
              </a:solidFill>
              <a:ln>
                <a:noFill/>
              </a:ln>
              <a:effectLst>
                <a:outerShdw blurRad="254000" sx="102000" sy="102000" algn="ctr" rotWithShape="0">
                  <a:prstClr val="black">
                    <a:alpha val="20000"/>
                  </a:prstClr>
                </a:outerShdw>
              </a:effectLst>
            </c:spPr>
          </c:dPt>
          <c:dLbls>
            <c:dLbl>
              <c:idx val="2"/>
              <c:layout>
                <c:manualLayout>
                  <c:x val="-5.905949256342957E-3"/>
                  <c:y val="7.4342009332166809E-2"/>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dLbl>
              <c:idx val="3"/>
              <c:layout>
                <c:manualLayout>
                  <c:x val="5.2715441819772529E-2"/>
                  <c:y val="2.2823344998541845E-2"/>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'Data Tables'!$A$48:$A$51</c:f>
              <c:strCache>
                <c:ptCount val="4"/>
                <c:pt idx="0">
                  <c:v>I feel that all adults at Renaissance are respectful toward me.</c:v>
                </c:pt>
                <c:pt idx="1">
                  <c:v>I feel that most adults at Renaissance are respectful toward me.</c:v>
                </c:pt>
                <c:pt idx="2">
                  <c:v>I feel that a few adults at Renaissance are respectful toward me.</c:v>
                </c:pt>
                <c:pt idx="3">
                  <c:v>I do not feel that any adults at Renaissance are respectful toward me.</c:v>
                </c:pt>
              </c:strCache>
            </c:strRef>
          </c:cat>
          <c:val>
            <c:numRef>
              <c:f>'Data Tables'!$C$48:$C$51</c:f>
              <c:numCache>
                <c:formatCode>0%</c:formatCode>
                <c:ptCount val="4"/>
                <c:pt idx="0">
                  <c:v>0.58139534883720934</c:v>
                </c:pt>
                <c:pt idx="1">
                  <c:v>0.36046511627906974</c:v>
                </c:pt>
                <c:pt idx="2">
                  <c:v>4.6511627906976744E-2</c:v>
                </c:pt>
                <c:pt idx="3">
                  <c:v>1.1627906976744186E-2</c:v>
                </c:pt>
              </c:numCache>
            </c:numRef>
          </c:val>
        </c:ser>
        <c:dLbls>
          <c:dLblPos val="ctr"/>
          <c:showLegendKey val="0"/>
          <c:showVal val="0"/>
          <c:showCatName val="0"/>
          <c:showSerName val="0"/>
          <c:showPercent val="1"/>
          <c:showBubbleSize val="0"/>
          <c:showLeaderLines val="1"/>
        </c:dLbls>
        <c:firstSliceAng val="0"/>
      </c:pie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Do you believe that your teachers want you</a:t>
            </a:r>
            <a:r>
              <a:rPr lang="en-US" baseline="0"/>
              <a:t> to succeed academically? (Scale Response)</a:t>
            </a:r>
            <a:endParaRPr lang="en-US"/>
          </a:p>
        </c:rich>
      </c:tx>
      <c:layout>
        <c:manualLayout>
          <c:xMode val="edge"/>
          <c:yMode val="edge"/>
          <c:x val="0.12723600174978131"/>
          <c:y val="1.924493044926761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Pt>
            <c:idx val="3"/>
            <c:bubble3D val="0"/>
            <c:spPr>
              <a:solidFill>
                <a:schemeClr val="accent4"/>
              </a:solidFill>
              <a:ln>
                <a:noFill/>
              </a:ln>
              <a:effectLst>
                <a:outerShdw blurRad="254000" sx="102000" sy="102000" algn="ctr" rotWithShape="0">
                  <a:prstClr val="black">
                    <a:alpha val="20000"/>
                  </a:prstClr>
                </a:outerShdw>
              </a:effectLst>
            </c:spPr>
          </c:dPt>
          <c:dPt>
            <c:idx val="4"/>
            <c:bubble3D val="0"/>
            <c:spPr>
              <a:solidFill>
                <a:schemeClr val="accent5"/>
              </a:solidFill>
              <a:ln>
                <a:noFill/>
              </a:ln>
              <a:effectLst>
                <a:outerShdw blurRad="254000" sx="102000" sy="102000" algn="ctr" rotWithShape="0">
                  <a:prstClr val="black">
                    <a:alpha val="20000"/>
                  </a:prstClr>
                </a:outerShdw>
              </a:effectLst>
            </c:spPr>
          </c:dPt>
          <c:dLbls>
            <c:dLbl>
              <c:idx val="0"/>
              <c:layout>
                <c:manualLayout>
                  <c:x val="-4.7421478565179351E-2"/>
                  <c:y val="-0.11741615631379411"/>
                </c:manualLayout>
              </c:layout>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noAutofit/>
                </a:bodyPr>
                <a:lstStyle/>
                <a:p>
                  <a:pPr>
                    <a:defRPr sz="1000" b="1" i="0" u="none" strike="noStrike" kern="1200" baseline="0">
                      <a:solidFill>
                        <a:schemeClr val="lt1"/>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15:layout>
                    <c:manualLayout>
                      <c:w val="6.508333333333334E-2"/>
                      <c:h val="6.5764071157771942E-2"/>
                    </c:manualLayout>
                  </c15:layout>
                </c:ext>
              </c:extLst>
            </c:dLbl>
            <c:dLbl>
              <c:idx val="1"/>
              <c:layout>
                <c:manualLayout>
                  <c:x val="-2.4096237970253717E-2"/>
                  <c:y val="1.5205234762321376E-2"/>
                </c:manualLayout>
              </c:layout>
              <c:dLblPos val="bestFi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3.4577318460192477E-2"/>
                  <c:y val="-1.5351049868766405E-2"/>
                </c:manualLayout>
              </c:layout>
              <c:dLblPos val="bestFit"/>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4.3547681539802429E-4"/>
                  <c:y val="-2.9812627588218139E-2"/>
                </c:manualLayout>
              </c:layout>
              <c:dLblPos val="bestFit"/>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7.3444335083114612E-2"/>
                  <c:y val="-1.4537766112569263E-3"/>
                </c:manualLayout>
              </c:layout>
              <c:dLblPos val="bestFit"/>
              <c:showLegendKey val="0"/>
              <c:showVal val="1"/>
              <c:showCatName val="0"/>
              <c:showSerName val="0"/>
              <c:showPercent val="0"/>
              <c:showBubbleSize val="0"/>
              <c:extLst>
                <c:ext xmlns:c15="http://schemas.microsoft.com/office/drawing/2012/chart" uri="{CE6537A1-D6FC-4f65-9D91-7224C49458BB}">
                  <c15:layout/>
                </c:ext>
              </c:extLst>
            </c:dLbl>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numRef>
              <c:f>'Data Tables'!$A$54:$A$58</c:f>
              <c:numCache>
                <c:formatCode>General</c:formatCode>
                <c:ptCount val="5"/>
                <c:pt idx="0">
                  <c:v>5</c:v>
                </c:pt>
                <c:pt idx="1">
                  <c:v>4</c:v>
                </c:pt>
                <c:pt idx="2">
                  <c:v>3</c:v>
                </c:pt>
                <c:pt idx="3">
                  <c:v>2</c:v>
                </c:pt>
                <c:pt idx="4">
                  <c:v>1</c:v>
                </c:pt>
              </c:numCache>
            </c:numRef>
          </c:cat>
          <c:val>
            <c:numRef>
              <c:f>'Data Tables'!$C$54:$C$58</c:f>
              <c:numCache>
                <c:formatCode>0%</c:formatCode>
                <c:ptCount val="5"/>
                <c:pt idx="0">
                  <c:v>0.89534883720930236</c:v>
                </c:pt>
                <c:pt idx="1">
                  <c:v>5.8139534883720929E-2</c:v>
                </c:pt>
                <c:pt idx="2">
                  <c:v>3.4883720930232558E-2</c:v>
                </c:pt>
                <c:pt idx="3">
                  <c:v>0</c:v>
                </c:pt>
                <c:pt idx="4">
                  <c:v>1.1627906976744186E-2</c:v>
                </c:pt>
              </c:numCache>
            </c:numRef>
          </c:val>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4</xdr:col>
      <xdr:colOff>90170</xdr:colOff>
      <xdr:row>3</xdr:row>
      <xdr:rowOff>38100</xdr:rowOff>
    </xdr:from>
    <xdr:to>
      <xdr:col>11</xdr:col>
      <xdr:colOff>394970</xdr:colOff>
      <xdr:row>15</xdr:row>
      <xdr:rowOff>38100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182880</xdr:colOff>
      <xdr:row>2</xdr:row>
      <xdr:rowOff>173990</xdr:rowOff>
    </xdr:from>
    <xdr:to>
      <xdr:col>19</xdr:col>
      <xdr:colOff>167640</xdr:colOff>
      <xdr:row>14</xdr:row>
      <xdr:rowOff>143510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124460</xdr:colOff>
      <xdr:row>18</xdr:row>
      <xdr:rowOff>26670</xdr:rowOff>
    </xdr:from>
    <xdr:to>
      <xdr:col>7</xdr:col>
      <xdr:colOff>429260</xdr:colOff>
      <xdr:row>33</xdr:row>
      <xdr:rowOff>26670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256540</xdr:colOff>
      <xdr:row>18</xdr:row>
      <xdr:rowOff>67310</xdr:rowOff>
    </xdr:from>
    <xdr:to>
      <xdr:col>15</xdr:col>
      <xdr:colOff>561340</xdr:colOff>
      <xdr:row>33</xdr:row>
      <xdr:rowOff>67310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304800</xdr:colOff>
      <xdr:row>18</xdr:row>
      <xdr:rowOff>16510</xdr:rowOff>
    </xdr:from>
    <xdr:to>
      <xdr:col>24</xdr:col>
      <xdr:colOff>0</xdr:colOff>
      <xdr:row>33</xdr:row>
      <xdr:rowOff>16510</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396240</xdr:colOff>
      <xdr:row>36</xdr:row>
      <xdr:rowOff>72390</xdr:rowOff>
    </xdr:from>
    <xdr:to>
      <xdr:col>16</xdr:col>
      <xdr:colOff>91440</xdr:colOff>
      <xdr:row>54</xdr:row>
      <xdr:rowOff>34290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8"/>
  <sheetViews>
    <sheetView tabSelected="1" zoomScale="60" zoomScaleNormal="60" workbookViewId="0">
      <pane ySplit="1" topLeftCell="A35" activePane="bottomLeft" state="frozen"/>
      <selection pane="bottomLeft" activeCell="Z60" sqref="Z60"/>
    </sheetView>
  </sheetViews>
  <sheetFormatPr defaultColWidth="17.109375" defaultRowHeight="13.2" x14ac:dyDescent="0.25"/>
  <cols>
    <col min="1" max="1" width="17.33203125" style="3" bestFit="1" customWidth="1"/>
    <col min="2" max="2" width="8.44140625" style="3" bestFit="1" customWidth="1"/>
    <col min="3" max="3" width="39" bestFit="1" customWidth="1"/>
    <col min="4" max="4" width="37" bestFit="1" customWidth="1"/>
    <col min="5" max="9" width="28.21875" bestFit="1" customWidth="1"/>
    <col min="10" max="10" width="37.5546875" bestFit="1" customWidth="1"/>
    <col min="11" max="11" width="13.77734375" bestFit="1" customWidth="1"/>
    <col min="12" max="12" width="13.109375" bestFit="1" customWidth="1"/>
    <col min="13" max="13" width="12" bestFit="1" customWidth="1"/>
    <col min="14" max="14" width="11.77734375" bestFit="1" customWidth="1"/>
    <col min="15" max="15" width="20.33203125" bestFit="1" customWidth="1"/>
    <col min="16" max="16" width="26.77734375" bestFit="1" customWidth="1"/>
    <col min="17" max="17" width="10.88671875" bestFit="1" customWidth="1"/>
    <col min="18" max="18" width="16.5546875" bestFit="1" customWidth="1"/>
    <col min="19" max="19" width="13.109375" bestFit="1" customWidth="1"/>
    <col min="20" max="20" width="16.5546875" bestFit="1" customWidth="1"/>
    <col min="21" max="24" width="13.109375" bestFit="1" customWidth="1"/>
    <col min="25" max="25" width="8.6640625" bestFit="1" customWidth="1"/>
    <col min="26" max="26" width="20.33203125" bestFit="1" customWidth="1"/>
    <col min="27" max="27" width="13.88671875" style="1" customWidth="1"/>
    <col min="28" max="28" width="13.6640625" style="1" customWidth="1"/>
    <col min="29" max="29" width="57.33203125" style="1" bestFit="1" customWidth="1"/>
    <col min="30" max="30" width="8.6640625" style="1" customWidth="1"/>
    <col min="31" max="31" width="58.6640625" style="1" bestFit="1" customWidth="1"/>
    <col min="32" max="32" width="6.77734375" style="1" customWidth="1"/>
    <col min="33" max="33" width="61" style="1" bestFit="1" customWidth="1"/>
    <col min="34" max="34" width="9.109375" style="9" customWidth="1"/>
    <col min="35" max="35" width="12.109375" style="3" customWidth="1"/>
    <col min="36" max="36" width="9.88671875" style="1" customWidth="1"/>
    <col min="37" max="37" width="255.77734375" style="14" bestFit="1" customWidth="1"/>
  </cols>
  <sheetData>
    <row r="1" spans="1:37" s="7" customFormat="1" ht="82.2" customHeight="1" x14ac:dyDescent="0.25">
      <c r="A1" s="10" t="s">
        <v>0</v>
      </c>
      <c r="B1" s="10" t="s">
        <v>1</v>
      </c>
      <c r="C1" s="10" t="s">
        <v>2</v>
      </c>
      <c r="D1" s="24" t="s">
        <v>3</v>
      </c>
      <c r="E1" s="20"/>
      <c r="F1" s="20"/>
      <c r="G1" s="20"/>
      <c r="H1" s="20"/>
      <c r="I1" s="20"/>
      <c r="J1" s="20" t="s">
        <v>4</v>
      </c>
      <c r="K1" s="20"/>
      <c r="L1" s="20"/>
      <c r="M1" s="20"/>
      <c r="N1" s="20"/>
      <c r="O1" s="20"/>
      <c r="P1" s="20" t="s">
        <v>6</v>
      </c>
      <c r="Q1" s="20"/>
      <c r="R1" s="20"/>
      <c r="S1" s="20"/>
      <c r="T1" s="20"/>
      <c r="U1" s="20"/>
      <c r="V1" s="20"/>
      <c r="W1" s="20"/>
      <c r="X1" s="20"/>
      <c r="Y1" s="20"/>
      <c r="Z1" s="20"/>
      <c r="AA1" s="21" t="s">
        <v>164</v>
      </c>
      <c r="AB1" s="22"/>
      <c r="AC1" s="21" t="s">
        <v>5</v>
      </c>
      <c r="AD1" s="22"/>
      <c r="AE1" s="21" t="s">
        <v>5</v>
      </c>
      <c r="AF1" s="22"/>
      <c r="AG1" s="21" t="s">
        <v>5</v>
      </c>
      <c r="AH1" s="22"/>
      <c r="AI1" s="23" t="s">
        <v>7</v>
      </c>
      <c r="AJ1" s="22"/>
      <c r="AK1" s="11" t="s">
        <v>8</v>
      </c>
    </row>
    <row r="2" spans="1:37" s="7" customFormat="1" x14ac:dyDescent="0.25">
      <c r="A2" s="5">
        <v>41663.486423611103</v>
      </c>
      <c r="B2" s="6" t="s">
        <v>9</v>
      </c>
      <c r="C2" s="6" t="s">
        <v>15</v>
      </c>
      <c r="D2" s="6" t="s">
        <v>16</v>
      </c>
      <c r="E2" s="6" t="s">
        <v>138</v>
      </c>
      <c r="F2" s="6" t="s">
        <v>139</v>
      </c>
      <c r="G2" s="6" t="s">
        <v>142</v>
      </c>
      <c r="H2" s="6"/>
      <c r="I2" s="6"/>
      <c r="J2" s="6" t="s">
        <v>17</v>
      </c>
      <c r="K2" s="6" t="s">
        <v>138</v>
      </c>
      <c r="L2" s="6" t="s">
        <v>139</v>
      </c>
      <c r="M2" s="6" t="s">
        <v>140</v>
      </c>
      <c r="N2" s="6" t="s">
        <v>142</v>
      </c>
      <c r="O2" s="6"/>
      <c r="P2" s="6" t="s">
        <v>55</v>
      </c>
      <c r="Q2" s="6" t="s">
        <v>153</v>
      </c>
      <c r="R2" s="6" t="s">
        <v>154</v>
      </c>
      <c r="S2" s="6" t="s">
        <v>155</v>
      </c>
      <c r="T2" s="6" t="s">
        <v>156</v>
      </c>
      <c r="U2" s="6" t="s">
        <v>157</v>
      </c>
      <c r="V2" s="6" t="s">
        <v>158</v>
      </c>
      <c r="W2" s="6" t="s">
        <v>159</v>
      </c>
      <c r="X2" s="6"/>
      <c r="Y2" s="6"/>
      <c r="Z2" s="6"/>
      <c r="AA2" s="4">
        <f>COUNTIF(P2:Z2, "*")</f>
        <v>8</v>
      </c>
      <c r="AB2" s="2"/>
      <c r="AC2" s="4" t="s">
        <v>19</v>
      </c>
      <c r="AD2" s="8"/>
      <c r="AE2" s="4" t="s">
        <v>20</v>
      </c>
      <c r="AF2" s="8"/>
      <c r="AG2" s="4" t="s">
        <v>24</v>
      </c>
      <c r="AH2" s="8"/>
      <c r="AI2" s="4">
        <v>5</v>
      </c>
      <c r="AJ2" s="8"/>
      <c r="AK2" s="12" t="s">
        <v>166</v>
      </c>
    </row>
    <row r="3" spans="1:37" s="7" customFormat="1" x14ac:dyDescent="0.25">
      <c r="A3" s="5">
        <v>41663.4868981482</v>
      </c>
      <c r="B3" s="6" t="s">
        <v>9</v>
      </c>
      <c r="C3" s="6" t="s">
        <v>15</v>
      </c>
      <c r="D3" s="6" t="s">
        <v>16</v>
      </c>
      <c r="E3" s="6" t="s">
        <v>138</v>
      </c>
      <c r="F3" s="6" t="s">
        <v>139</v>
      </c>
      <c r="G3" s="6" t="s">
        <v>142</v>
      </c>
      <c r="H3" s="6"/>
      <c r="I3" s="6"/>
      <c r="J3" s="6" t="s">
        <v>17</v>
      </c>
      <c r="K3" s="6" t="s">
        <v>138</v>
      </c>
      <c r="L3" s="6" t="s">
        <v>139</v>
      </c>
      <c r="M3" s="6" t="s">
        <v>140</v>
      </c>
      <c r="N3" s="6" t="s">
        <v>141</v>
      </c>
      <c r="O3" s="6" t="s">
        <v>142</v>
      </c>
      <c r="P3" s="6" t="s">
        <v>55</v>
      </c>
      <c r="Q3" s="6" t="s">
        <v>160</v>
      </c>
      <c r="R3" s="6" t="s">
        <v>153</v>
      </c>
      <c r="S3" s="6" t="s">
        <v>161</v>
      </c>
      <c r="T3" s="6" t="s">
        <v>154</v>
      </c>
      <c r="U3" s="6" t="s">
        <v>156</v>
      </c>
      <c r="V3" s="6" t="s">
        <v>157</v>
      </c>
      <c r="W3" s="6" t="s">
        <v>158</v>
      </c>
      <c r="X3" s="6" t="s">
        <v>159</v>
      </c>
      <c r="Y3" s="6"/>
      <c r="Z3" s="6"/>
      <c r="AA3" s="4">
        <f t="shared" ref="AA3:AA66" si="0">COUNTIF(P3:Z3, "*")</f>
        <v>9</v>
      </c>
      <c r="AB3" s="2"/>
      <c r="AC3" s="4" t="s">
        <v>11</v>
      </c>
      <c r="AD3" s="8"/>
      <c r="AE3" s="4" t="s">
        <v>20</v>
      </c>
      <c r="AF3" s="8"/>
      <c r="AG3" s="4" t="s">
        <v>24</v>
      </c>
      <c r="AH3" s="8"/>
      <c r="AI3" s="4">
        <v>5</v>
      </c>
      <c r="AJ3" s="8"/>
      <c r="AK3" s="12" t="s">
        <v>40</v>
      </c>
    </row>
    <row r="4" spans="1:37" s="7" customFormat="1" x14ac:dyDescent="0.25">
      <c r="A4" s="5">
        <v>41663.487002314803</v>
      </c>
      <c r="B4" s="6" t="s">
        <v>9</v>
      </c>
      <c r="C4" s="6" t="s">
        <v>15</v>
      </c>
      <c r="D4" s="6" t="s">
        <v>81</v>
      </c>
      <c r="E4" s="6" t="s">
        <v>139</v>
      </c>
      <c r="F4" s="6" t="s">
        <v>141</v>
      </c>
      <c r="G4" s="6" t="s">
        <v>142</v>
      </c>
      <c r="H4" s="6"/>
      <c r="I4" s="6"/>
      <c r="J4" s="6" t="s">
        <v>81</v>
      </c>
      <c r="K4" s="6" t="s">
        <v>139</v>
      </c>
      <c r="L4" s="6" t="s">
        <v>140</v>
      </c>
      <c r="M4" s="6" t="s">
        <v>141</v>
      </c>
      <c r="N4" s="6" t="s">
        <v>142</v>
      </c>
      <c r="O4" s="6"/>
      <c r="P4" s="6" t="s">
        <v>55</v>
      </c>
      <c r="Q4" s="6" t="s">
        <v>160</v>
      </c>
      <c r="R4" s="6" t="s">
        <v>153</v>
      </c>
      <c r="S4" s="6" t="s">
        <v>161</v>
      </c>
      <c r="T4" s="6" t="s">
        <v>156</v>
      </c>
      <c r="U4" s="6" t="s">
        <v>157</v>
      </c>
      <c r="V4" s="6" t="s">
        <v>159</v>
      </c>
      <c r="W4" s="6"/>
      <c r="X4" s="6"/>
      <c r="Y4" s="6"/>
      <c r="Z4" s="6"/>
      <c r="AA4" s="4">
        <f t="shared" si="0"/>
        <v>7</v>
      </c>
      <c r="AB4" s="2"/>
      <c r="AC4" s="4" t="s">
        <v>11</v>
      </c>
      <c r="AD4" s="8"/>
      <c r="AE4" s="4" t="s">
        <v>20</v>
      </c>
      <c r="AF4" s="8"/>
      <c r="AG4" s="4" t="s">
        <v>24</v>
      </c>
      <c r="AH4" s="8"/>
      <c r="AI4" s="4">
        <v>4</v>
      </c>
      <c r="AJ4" s="8"/>
      <c r="AK4" s="12" t="s">
        <v>43</v>
      </c>
    </row>
    <row r="5" spans="1:37" s="7" customFormat="1" x14ac:dyDescent="0.25">
      <c r="A5" s="5">
        <v>41663.543298611097</v>
      </c>
      <c r="B5" s="6" t="s">
        <v>32</v>
      </c>
      <c r="C5" s="6" t="s">
        <v>15</v>
      </c>
      <c r="D5" s="6" t="s">
        <v>16</v>
      </c>
      <c r="E5" s="6" t="s">
        <v>138</v>
      </c>
      <c r="F5" s="6" t="s">
        <v>139</v>
      </c>
      <c r="G5" s="6" t="s">
        <v>142</v>
      </c>
      <c r="H5" s="6"/>
      <c r="I5" s="6"/>
      <c r="J5" s="6" t="s">
        <v>17</v>
      </c>
      <c r="K5" s="6" t="s">
        <v>138</v>
      </c>
      <c r="L5" s="6" t="s">
        <v>139</v>
      </c>
      <c r="M5" s="6" t="s">
        <v>140</v>
      </c>
      <c r="N5" s="6" t="s">
        <v>141</v>
      </c>
      <c r="O5" s="6" t="s">
        <v>142</v>
      </c>
      <c r="P5" s="6" t="s">
        <v>55</v>
      </c>
      <c r="Q5" s="6" t="s">
        <v>160</v>
      </c>
      <c r="R5" s="6" t="s">
        <v>153</v>
      </c>
      <c r="S5" s="6" t="s">
        <v>161</v>
      </c>
      <c r="T5" s="6" t="s">
        <v>156</v>
      </c>
      <c r="U5" s="6"/>
      <c r="V5" s="6"/>
      <c r="W5" s="6"/>
      <c r="X5" s="6"/>
      <c r="Y5" s="6"/>
      <c r="Z5" s="6"/>
      <c r="AA5" s="4">
        <f t="shared" si="0"/>
        <v>5</v>
      </c>
      <c r="AB5" s="2"/>
      <c r="AC5" s="4" t="s">
        <v>11</v>
      </c>
      <c r="AD5" s="8"/>
      <c r="AE5" s="4" t="s">
        <v>12</v>
      </c>
      <c r="AF5" s="8"/>
      <c r="AG5" s="4" t="s">
        <v>24</v>
      </c>
      <c r="AH5" s="8"/>
      <c r="AI5" s="4">
        <v>5</v>
      </c>
      <c r="AJ5" s="8"/>
      <c r="AK5" s="12" t="s">
        <v>95</v>
      </c>
    </row>
    <row r="6" spans="1:37" s="7" customFormat="1" x14ac:dyDescent="0.25">
      <c r="A6" s="5">
        <v>41663.545590277798</v>
      </c>
      <c r="B6" s="6" t="s">
        <v>32</v>
      </c>
      <c r="C6" s="6" t="s">
        <v>10</v>
      </c>
      <c r="D6" s="6" t="s">
        <v>16</v>
      </c>
      <c r="E6" s="6" t="s">
        <v>139</v>
      </c>
      <c r="F6" s="6" t="s">
        <v>140</v>
      </c>
      <c r="G6" s="6" t="s">
        <v>142</v>
      </c>
      <c r="H6" s="6"/>
      <c r="I6" s="6"/>
      <c r="J6" s="6" t="s">
        <v>17</v>
      </c>
      <c r="K6" s="6" t="s">
        <v>138</v>
      </c>
      <c r="L6" s="6" t="s">
        <v>139</v>
      </c>
      <c r="M6" s="6" t="s">
        <v>140</v>
      </c>
      <c r="N6" s="6" t="s">
        <v>141</v>
      </c>
      <c r="O6" s="6" t="s">
        <v>142</v>
      </c>
      <c r="P6" s="6" t="s">
        <v>55</v>
      </c>
      <c r="Q6" s="6" t="s">
        <v>157</v>
      </c>
      <c r="R6" s="6"/>
      <c r="S6" s="6"/>
      <c r="T6" s="6"/>
      <c r="U6" s="6"/>
      <c r="V6" s="6"/>
      <c r="W6" s="6"/>
      <c r="X6" s="6"/>
      <c r="Y6" s="6"/>
      <c r="Z6" s="6"/>
      <c r="AA6" s="4">
        <f t="shared" si="0"/>
        <v>2</v>
      </c>
      <c r="AB6" s="2"/>
      <c r="AC6" s="4" t="s">
        <v>11</v>
      </c>
      <c r="AD6" s="8"/>
      <c r="AE6" s="4" t="s">
        <v>20</v>
      </c>
      <c r="AF6" s="8"/>
      <c r="AG6" s="4" t="s">
        <v>21</v>
      </c>
      <c r="AH6" s="8"/>
      <c r="AI6" s="4">
        <v>5</v>
      </c>
      <c r="AJ6" s="8"/>
      <c r="AK6" s="12" t="s">
        <v>107</v>
      </c>
    </row>
    <row r="7" spans="1:37" s="7" customFormat="1" x14ac:dyDescent="0.25">
      <c r="A7" s="5">
        <v>41663.599826388898</v>
      </c>
      <c r="B7" s="6" t="s">
        <v>108</v>
      </c>
      <c r="C7" s="6" t="s">
        <v>10</v>
      </c>
      <c r="D7" s="6" t="s">
        <v>16</v>
      </c>
      <c r="E7" s="6" t="s">
        <v>138</v>
      </c>
      <c r="F7" s="6" t="s">
        <v>139</v>
      </c>
      <c r="G7" s="6" t="s">
        <v>142</v>
      </c>
      <c r="H7" s="6"/>
      <c r="I7" s="6"/>
      <c r="J7" s="6" t="s">
        <v>17</v>
      </c>
      <c r="K7" s="6" t="s">
        <v>138</v>
      </c>
      <c r="L7" s="6" t="s">
        <v>139</v>
      </c>
      <c r="M7" s="6" t="s">
        <v>140</v>
      </c>
      <c r="N7" s="6" t="s">
        <v>141</v>
      </c>
      <c r="O7" s="6" t="s">
        <v>142</v>
      </c>
      <c r="P7" s="6" t="s">
        <v>55</v>
      </c>
      <c r="Q7" s="6" t="s">
        <v>161</v>
      </c>
      <c r="R7" s="6" t="s">
        <v>156</v>
      </c>
      <c r="S7" s="6" t="s">
        <v>157</v>
      </c>
      <c r="T7" s="6" t="s">
        <v>158</v>
      </c>
      <c r="U7" s="6"/>
      <c r="V7" s="6"/>
      <c r="W7" s="6"/>
      <c r="X7" s="6"/>
      <c r="Y7" s="6"/>
      <c r="Z7" s="6"/>
      <c r="AA7" s="4">
        <f t="shared" si="0"/>
        <v>5</v>
      </c>
      <c r="AB7" s="2"/>
      <c r="AC7" s="4" t="s">
        <v>19</v>
      </c>
      <c r="AD7" s="8"/>
      <c r="AE7" s="4" t="s">
        <v>20</v>
      </c>
      <c r="AF7" s="8"/>
      <c r="AG7" s="4" t="s">
        <v>24</v>
      </c>
      <c r="AH7" s="8"/>
      <c r="AI7" s="4">
        <v>5</v>
      </c>
      <c r="AJ7" s="8"/>
      <c r="AK7" s="12" t="s">
        <v>135</v>
      </c>
    </row>
    <row r="8" spans="1:37" s="7" customFormat="1" x14ac:dyDescent="0.25">
      <c r="A8" s="5">
        <v>41663.485509259299</v>
      </c>
      <c r="B8" s="6" t="s">
        <v>9</v>
      </c>
      <c r="C8" s="6" t="s">
        <v>10</v>
      </c>
      <c r="D8" s="6" t="s">
        <v>16</v>
      </c>
      <c r="E8" s="6" t="s">
        <v>138</v>
      </c>
      <c r="F8" s="6" t="s">
        <v>139</v>
      </c>
      <c r="G8" s="6" t="s">
        <v>140</v>
      </c>
      <c r="H8" s="6"/>
      <c r="I8" s="6"/>
      <c r="J8" s="6" t="s">
        <v>17</v>
      </c>
      <c r="K8" s="6" t="s">
        <v>138</v>
      </c>
      <c r="L8" s="6" t="s">
        <v>139</v>
      </c>
      <c r="M8" s="6" t="s">
        <v>140</v>
      </c>
      <c r="N8" s="6"/>
      <c r="O8" s="6"/>
      <c r="P8" s="6" t="s">
        <v>18</v>
      </c>
      <c r="Q8" s="6" t="s">
        <v>157</v>
      </c>
      <c r="R8" s="6"/>
      <c r="S8" s="6"/>
      <c r="T8" s="6"/>
      <c r="U8" s="6"/>
      <c r="V8" s="6"/>
      <c r="W8" s="6"/>
      <c r="X8" s="6"/>
      <c r="Y8" s="6"/>
      <c r="Z8" s="6"/>
      <c r="AA8" s="4">
        <f t="shared" si="0"/>
        <v>2</v>
      </c>
      <c r="AB8" s="2"/>
      <c r="AC8" s="4" t="s">
        <v>11</v>
      </c>
      <c r="AD8" s="8"/>
      <c r="AE8" s="4" t="s">
        <v>12</v>
      </c>
      <c r="AF8" s="8"/>
      <c r="AG8" s="4" t="s">
        <v>13</v>
      </c>
      <c r="AH8" s="8"/>
      <c r="AI8" s="4">
        <v>5</v>
      </c>
      <c r="AJ8" s="8"/>
      <c r="AK8" s="12" t="s">
        <v>14</v>
      </c>
    </row>
    <row r="9" spans="1:37" s="7" customFormat="1" x14ac:dyDescent="0.25">
      <c r="A9" s="5">
        <v>41663.485972222203</v>
      </c>
      <c r="B9" s="6" t="s">
        <v>9</v>
      </c>
      <c r="C9" s="6" t="s">
        <v>15</v>
      </c>
      <c r="D9" s="6" t="s">
        <v>16</v>
      </c>
      <c r="E9" s="6" t="s">
        <v>138</v>
      </c>
      <c r="F9" s="6" t="s">
        <v>139</v>
      </c>
      <c r="G9" s="6" t="s">
        <v>140</v>
      </c>
      <c r="H9" s="6" t="s">
        <v>141</v>
      </c>
      <c r="I9" s="6" t="s">
        <v>142</v>
      </c>
      <c r="J9" s="6" t="s">
        <v>23</v>
      </c>
      <c r="K9" s="6"/>
      <c r="L9" s="6"/>
      <c r="M9" s="6"/>
      <c r="N9" s="6"/>
      <c r="O9" s="6"/>
      <c r="P9" s="6" t="s">
        <v>18</v>
      </c>
      <c r="Q9" s="6"/>
      <c r="R9" s="6"/>
      <c r="S9" s="6"/>
      <c r="T9" s="6"/>
      <c r="U9" s="6"/>
      <c r="V9" s="6"/>
      <c r="W9" s="6"/>
      <c r="X9" s="6"/>
      <c r="Y9" s="6"/>
      <c r="Z9" s="6"/>
      <c r="AA9" s="4">
        <f t="shared" si="0"/>
        <v>1</v>
      </c>
      <c r="AB9" s="2"/>
      <c r="AC9" s="4" t="s">
        <v>11</v>
      </c>
      <c r="AD9" s="8"/>
      <c r="AE9" s="4" t="s">
        <v>20</v>
      </c>
      <c r="AF9" s="8"/>
      <c r="AG9" s="4" t="s">
        <v>24</v>
      </c>
      <c r="AH9" s="8"/>
      <c r="AI9" s="4">
        <v>5</v>
      </c>
      <c r="AJ9" s="8"/>
      <c r="AK9" s="12" t="s">
        <v>25</v>
      </c>
    </row>
    <row r="10" spans="1:37" s="7" customFormat="1" x14ac:dyDescent="0.25">
      <c r="A10" s="5">
        <v>41663.486388888901</v>
      </c>
      <c r="B10" s="6" t="s">
        <v>9</v>
      </c>
      <c r="C10" s="6" t="s">
        <v>15</v>
      </c>
      <c r="D10" s="6" t="s">
        <v>16</v>
      </c>
      <c r="E10" s="6" t="s">
        <v>138</v>
      </c>
      <c r="F10" s="6" t="s">
        <v>139</v>
      </c>
      <c r="G10" s="6" t="s">
        <v>140</v>
      </c>
      <c r="H10" s="6" t="s">
        <v>141</v>
      </c>
      <c r="I10" s="6" t="s">
        <v>142</v>
      </c>
      <c r="J10" s="6" t="s">
        <v>17</v>
      </c>
      <c r="K10" s="6" t="s">
        <v>138</v>
      </c>
      <c r="L10" s="6" t="s">
        <v>139</v>
      </c>
      <c r="M10" s="6" t="s">
        <v>140</v>
      </c>
      <c r="N10" s="6" t="s">
        <v>141</v>
      </c>
      <c r="O10" s="6" t="s">
        <v>142</v>
      </c>
      <c r="P10" s="6" t="s">
        <v>55</v>
      </c>
      <c r="Q10" s="6" t="s">
        <v>160</v>
      </c>
      <c r="R10" s="6" t="s">
        <v>156</v>
      </c>
      <c r="S10" s="6"/>
      <c r="T10" s="6"/>
      <c r="U10" s="6"/>
      <c r="V10" s="6"/>
      <c r="W10" s="6"/>
      <c r="X10" s="6"/>
      <c r="Y10" s="6"/>
      <c r="Z10" s="6"/>
      <c r="AA10" s="4">
        <f t="shared" si="0"/>
        <v>3</v>
      </c>
      <c r="AB10" s="2"/>
      <c r="AC10" s="4" t="s">
        <v>19</v>
      </c>
      <c r="AD10" s="8"/>
      <c r="AE10" s="4" t="s">
        <v>20</v>
      </c>
      <c r="AF10" s="8"/>
      <c r="AG10" s="4" t="s">
        <v>21</v>
      </c>
      <c r="AH10" s="8"/>
      <c r="AI10" s="4">
        <v>5</v>
      </c>
      <c r="AJ10" s="8"/>
      <c r="AK10" s="12" t="s">
        <v>37</v>
      </c>
    </row>
    <row r="11" spans="1:37" s="7" customFormat="1" x14ac:dyDescent="0.25">
      <c r="A11" s="5">
        <v>41663.486608796302</v>
      </c>
      <c r="B11" s="6" t="s">
        <v>9</v>
      </c>
      <c r="C11" s="6" t="s">
        <v>10</v>
      </c>
      <c r="D11" s="6" t="s">
        <v>16</v>
      </c>
      <c r="E11" s="6" t="s">
        <v>138</v>
      </c>
      <c r="F11" s="6" t="s">
        <v>139</v>
      </c>
      <c r="G11" s="6" t="s">
        <v>140</v>
      </c>
      <c r="H11" s="6" t="s">
        <v>141</v>
      </c>
      <c r="I11" s="6"/>
      <c r="J11" s="6" t="s">
        <v>17</v>
      </c>
      <c r="K11" s="6" t="s">
        <v>138</v>
      </c>
      <c r="L11" s="6" t="s">
        <v>139</v>
      </c>
      <c r="M11" s="6" t="s">
        <v>140</v>
      </c>
      <c r="N11" s="6" t="s">
        <v>141</v>
      </c>
      <c r="O11" s="6"/>
      <c r="P11" s="6" t="s">
        <v>55</v>
      </c>
      <c r="Q11" s="6" t="s">
        <v>160</v>
      </c>
      <c r="R11" s="6" t="s">
        <v>161</v>
      </c>
      <c r="S11" s="6"/>
      <c r="T11" s="6"/>
      <c r="U11" s="6"/>
      <c r="V11" s="6"/>
      <c r="W11" s="6"/>
      <c r="X11" s="6"/>
      <c r="Y11" s="6"/>
      <c r="Z11" s="6"/>
      <c r="AA11" s="4">
        <f t="shared" si="0"/>
        <v>3</v>
      </c>
      <c r="AB11" s="2"/>
      <c r="AC11" s="4" t="s">
        <v>19</v>
      </c>
      <c r="AD11" s="8"/>
      <c r="AE11" s="4" t="s">
        <v>20</v>
      </c>
      <c r="AF11" s="8"/>
      <c r="AG11" s="4" t="s">
        <v>21</v>
      </c>
      <c r="AH11" s="8"/>
      <c r="AI11" s="4">
        <v>5</v>
      </c>
      <c r="AJ11" s="8"/>
      <c r="AK11" s="12" t="s">
        <v>38</v>
      </c>
    </row>
    <row r="12" spans="1:37" s="7" customFormat="1" x14ac:dyDescent="0.25">
      <c r="A12" s="5">
        <v>41663.486979166701</v>
      </c>
      <c r="B12" s="6" t="s">
        <v>9</v>
      </c>
      <c r="C12" s="6" t="s">
        <v>10</v>
      </c>
      <c r="D12" s="6" t="s">
        <v>16</v>
      </c>
      <c r="E12" s="6" t="s">
        <v>138</v>
      </c>
      <c r="F12" s="6" t="s">
        <v>139</v>
      </c>
      <c r="G12" s="6" t="s">
        <v>140</v>
      </c>
      <c r="H12" s="6" t="s">
        <v>141</v>
      </c>
      <c r="I12" s="6"/>
      <c r="J12" s="6" t="s">
        <v>17</v>
      </c>
      <c r="K12" s="6" t="s">
        <v>138</v>
      </c>
      <c r="L12" s="6" t="s">
        <v>139</v>
      </c>
      <c r="M12" s="6" t="s">
        <v>140</v>
      </c>
      <c r="N12" s="6" t="s">
        <v>141</v>
      </c>
      <c r="O12" s="6" t="s">
        <v>142</v>
      </c>
      <c r="P12" s="6" t="s">
        <v>55</v>
      </c>
      <c r="Q12" s="6" t="s">
        <v>153</v>
      </c>
      <c r="R12" s="6" t="s">
        <v>156</v>
      </c>
      <c r="S12" s="6" t="s">
        <v>157</v>
      </c>
      <c r="T12" s="6" t="s">
        <v>158</v>
      </c>
      <c r="U12" s="6"/>
      <c r="V12" s="6"/>
      <c r="W12" s="6"/>
      <c r="X12" s="6"/>
      <c r="Y12" s="6"/>
      <c r="Z12" s="6"/>
      <c r="AA12" s="4">
        <f t="shared" si="0"/>
        <v>5</v>
      </c>
      <c r="AB12" s="2"/>
      <c r="AC12" s="4" t="s">
        <v>11</v>
      </c>
      <c r="AD12" s="8"/>
      <c r="AE12" s="4" t="s">
        <v>20</v>
      </c>
      <c r="AF12" s="8"/>
      <c r="AG12" s="4" t="s">
        <v>24</v>
      </c>
      <c r="AH12" s="8"/>
      <c r="AI12" s="4">
        <v>5</v>
      </c>
      <c r="AJ12" s="8"/>
      <c r="AK12" s="12" t="s">
        <v>41</v>
      </c>
    </row>
    <row r="13" spans="1:37" s="7" customFormat="1" x14ac:dyDescent="0.25">
      <c r="A13" s="5">
        <v>41663.487152777801</v>
      </c>
      <c r="B13" s="6" t="s">
        <v>9</v>
      </c>
      <c r="C13" s="6" t="s">
        <v>10</v>
      </c>
      <c r="D13" s="6" t="s">
        <v>16</v>
      </c>
      <c r="E13" s="6" t="s">
        <v>138</v>
      </c>
      <c r="F13" s="6" t="s">
        <v>139</v>
      </c>
      <c r="G13" s="6" t="s">
        <v>140</v>
      </c>
      <c r="H13" s="6" t="s">
        <v>141</v>
      </c>
      <c r="I13" s="6" t="s">
        <v>142</v>
      </c>
      <c r="J13" s="6" t="s">
        <v>17</v>
      </c>
      <c r="K13" s="6" t="s">
        <v>138</v>
      </c>
      <c r="L13" s="6" t="s">
        <v>139</v>
      </c>
      <c r="M13" s="6" t="s">
        <v>140</v>
      </c>
      <c r="N13" s="6" t="s">
        <v>141</v>
      </c>
      <c r="O13" s="6" t="s">
        <v>142</v>
      </c>
      <c r="P13" s="6" t="s">
        <v>18</v>
      </c>
      <c r="Q13" s="6" t="s">
        <v>161</v>
      </c>
      <c r="R13" s="6" t="s">
        <v>156</v>
      </c>
      <c r="S13" s="6" t="s">
        <v>157</v>
      </c>
      <c r="T13" s="6"/>
      <c r="U13" s="6"/>
      <c r="V13" s="6"/>
      <c r="W13" s="6"/>
      <c r="X13" s="6"/>
      <c r="Y13" s="6"/>
      <c r="Z13" s="6"/>
      <c r="AA13" s="4">
        <f t="shared" si="0"/>
        <v>4</v>
      </c>
      <c r="AB13" s="2"/>
      <c r="AC13" s="4" t="s">
        <v>11</v>
      </c>
      <c r="AD13" s="8"/>
      <c r="AE13" s="4" t="s">
        <v>20</v>
      </c>
      <c r="AF13" s="8"/>
      <c r="AG13" s="4" t="s">
        <v>24</v>
      </c>
      <c r="AH13" s="8"/>
      <c r="AI13" s="4">
        <v>5</v>
      </c>
      <c r="AJ13" s="8"/>
      <c r="AK13" s="12" t="s">
        <v>44</v>
      </c>
    </row>
    <row r="14" spans="1:37" s="7" customFormat="1" x14ac:dyDescent="0.25">
      <c r="A14" s="5">
        <v>41663.487361111103</v>
      </c>
      <c r="B14" s="6" t="s">
        <v>9</v>
      </c>
      <c r="C14" s="6" t="s">
        <v>48</v>
      </c>
      <c r="D14" s="6" t="s">
        <v>16</v>
      </c>
      <c r="E14" s="6" t="s">
        <v>138</v>
      </c>
      <c r="F14" s="6" t="s">
        <v>139</v>
      </c>
      <c r="G14" s="6" t="s">
        <v>140</v>
      </c>
      <c r="H14" s="6" t="s">
        <v>141</v>
      </c>
      <c r="I14" s="6" t="s">
        <v>142</v>
      </c>
      <c r="J14" s="6" t="s">
        <v>17</v>
      </c>
      <c r="K14" s="6" t="s">
        <v>138</v>
      </c>
      <c r="L14" s="6" t="s">
        <v>139</v>
      </c>
      <c r="M14" s="6" t="s">
        <v>140</v>
      </c>
      <c r="N14" s="6" t="s">
        <v>141</v>
      </c>
      <c r="O14" s="6" t="s">
        <v>142</v>
      </c>
      <c r="P14" s="6" t="s">
        <v>55</v>
      </c>
      <c r="Q14" s="6" t="s">
        <v>160</v>
      </c>
      <c r="R14" s="6" t="s">
        <v>153</v>
      </c>
      <c r="S14" s="6" t="s">
        <v>161</v>
      </c>
      <c r="T14" s="6" t="s">
        <v>156</v>
      </c>
      <c r="U14" s="6" t="s">
        <v>157</v>
      </c>
      <c r="V14" s="6"/>
      <c r="W14" s="6"/>
      <c r="X14" s="6"/>
      <c r="Y14" s="6"/>
      <c r="Z14" s="6"/>
      <c r="AA14" s="4">
        <f t="shared" si="0"/>
        <v>6</v>
      </c>
      <c r="AB14" s="2"/>
      <c r="AC14" s="4" t="s">
        <v>11</v>
      </c>
      <c r="AD14" s="8"/>
      <c r="AE14" s="4" t="s">
        <v>20</v>
      </c>
      <c r="AF14" s="8"/>
      <c r="AG14" s="4" t="s">
        <v>24</v>
      </c>
      <c r="AH14" s="8"/>
      <c r="AI14" s="4">
        <v>5</v>
      </c>
      <c r="AJ14" s="8"/>
      <c r="AK14" s="12" t="s">
        <v>49</v>
      </c>
    </row>
    <row r="15" spans="1:37" s="7" customFormat="1" x14ac:dyDescent="0.25">
      <c r="A15" s="5">
        <v>41663.487442129597</v>
      </c>
      <c r="B15" s="6" t="s">
        <v>9</v>
      </c>
      <c r="C15" s="6" t="s">
        <v>15</v>
      </c>
      <c r="D15" s="6" t="s">
        <v>16</v>
      </c>
      <c r="E15" s="6" t="s">
        <v>138</v>
      </c>
      <c r="F15" s="6" t="s">
        <v>139</v>
      </c>
      <c r="G15" s="6" t="s">
        <v>140</v>
      </c>
      <c r="H15" s="6" t="s">
        <v>141</v>
      </c>
      <c r="I15" s="6" t="s">
        <v>142</v>
      </c>
      <c r="J15" s="6" t="s">
        <v>17</v>
      </c>
      <c r="K15" s="6" t="s">
        <v>138</v>
      </c>
      <c r="L15" s="6" t="s">
        <v>139</v>
      </c>
      <c r="M15" s="6" t="s">
        <v>140</v>
      </c>
      <c r="N15" s="6" t="s">
        <v>141</v>
      </c>
      <c r="O15" s="6" t="s">
        <v>142</v>
      </c>
      <c r="P15" s="6" t="s">
        <v>55</v>
      </c>
      <c r="Q15" s="6" t="s">
        <v>160</v>
      </c>
      <c r="R15" s="6" t="s">
        <v>153</v>
      </c>
      <c r="S15" s="6" t="s">
        <v>156</v>
      </c>
      <c r="T15" s="6" t="s">
        <v>158</v>
      </c>
      <c r="U15" s="6" t="s">
        <v>159</v>
      </c>
      <c r="V15" s="6"/>
      <c r="W15" s="6"/>
      <c r="X15" s="6"/>
      <c r="Y15" s="6"/>
      <c r="Z15" s="6"/>
      <c r="AA15" s="4">
        <f t="shared" si="0"/>
        <v>6</v>
      </c>
      <c r="AB15" s="2"/>
      <c r="AC15" s="4" t="s">
        <v>11</v>
      </c>
      <c r="AD15" s="8"/>
      <c r="AE15" s="4" t="s">
        <v>20</v>
      </c>
      <c r="AF15" s="8"/>
      <c r="AG15" s="4" t="s">
        <v>50</v>
      </c>
      <c r="AH15" s="8"/>
      <c r="AI15" s="4">
        <v>5</v>
      </c>
      <c r="AJ15" s="8"/>
      <c r="AK15" s="12" t="s">
        <v>51</v>
      </c>
    </row>
    <row r="16" spans="1:37" s="7" customFormat="1" x14ac:dyDescent="0.25">
      <c r="A16" s="5">
        <v>41663.487673611096</v>
      </c>
      <c r="B16" s="6" t="s">
        <v>9</v>
      </c>
      <c r="C16" s="6" t="s">
        <v>10</v>
      </c>
      <c r="D16" s="6" t="s">
        <v>16</v>
      </c>
      <c r="E16" s="6" t="s">
        <v>138</v>
      </c>
      <c r="F16" s="6" t="s">
        <v>139</v>
      </c>
      <c r="G16" s="6" t="s">
        <v>140</v>
      </c>
      <c r="H16" s="6" t="s">
        <v>141</v>
      </c>
      <c r="I16" s="6" t="s">
        <v>142</v>
      </c>
      <c r="J16" s="6" t="s">
        <v>17</v>
      </c>
      <c r="K16" s="6" t="s">
        <v>138</v>
      </c>
      <c r="L16" s="6" t="s">
        <v>139</v>
      </c>
      <c r="M16" s="6" t="s">
        <v>140</v>
      </c>
      <c r="N16" s="6" t="s">
        <v>141</v>
      </c>
      <c r="O16" s="6" t="s">
        <v>142</v>
      </c>
      <c r="P16" s="6" t="s">
        <v>55</v>
      </c>
      <c r="Q16" s="6" t="s">
        <v>160</v>
      </c>
      <c r="R16" s="6" t="s">
        <v>153</v>
      </c>
      <c r="S16" s="6" t="s">
        <v>161</v>
      </c>
      <c r="T16" s="6" t="s">
        <v>156</v>
      </c>
      <c r="U16" s="6" t="s">
        <v>157</v>
      </c>
      <c r="V16" s="6"/>
      <c r="W16" s="6"/>
      <c r="X16" s="6"/>
      <c r="Y16" s="6"/>
      <c r="Z16" s="6"/>
      <c r="AA16" s="4">
        <f t="shared" si="0"/>
        <v>6</v>
      </c>
      <c r="AB16" s="2"/>
      <c r="AC16" s="4" t="s">
        <v>11</v>
      </c>
      <c r="AD16" s="8"/>
      <c r="AE16" s="4" t="s">
        <v>20</v>
      </c>
      <c r="AF16" s="8"/>
      <c r="AG16" s="4" t="s">
        <v>21</v>
      </c>
      <c r="AH16" s="8"/>
      <c r="AI16" s="4">
        <v>5</v>
      </c>
      <c r="AJ16" s="8"/>
      <c r="AK16" s="12" t="s">
        <v>52</v>
      </c>
    </row>
    <row r="17" spans="1:37" s="7" customFormat="1" x14ac:dyDescent="0.25">
      <c r="A17" s="5">
        <v>41663.487881944398</v>
      </c>
      <c r="B17" s="6" t="s">
        <v>9</v>
      </c>
      <c r="C17" s="6" t="s">
        <v>58</v>
      </c>
      <c r="D17" s="6" t="s">
        <v>16</v>
      </c>
      <c r="E17" s="6" t="s">
        <v>138</v>
      </c>
      <c r="F17" s="6" t="s">
        <v>139</v>
      </c>
      <c r="G17" s="6" t="s">
        <v>140</v>
      </c>
      <c r="H17" s="6" t="s">
        <v>141</v>
      </c>
      <c r="I17" s="6"/>
      <c r="J17" s="6" t="s">
        <v>17</v>
      </c>
      <c r="K17" s="6" t="s">
        <v>138</v>
      </c>
      <c r="L17" s="6" t="s">
        <v>139</v>
      </c>
      <c r="M17" s="6" t="s">
        <v>140</v>
      </c>
      <c r="N17" s="6" t="s">
        <v>141</v>
      </c>
      <c r="O17" s="6" t="s">
        <v>142</v>
      </c>
      <c r="P17" s="6" t="s">
        <v>55</v>
      </c>
      <c r="Q17" s="6" t="s">
        <v>160</v>
      </c>
      <c r="R17" s="6" t="s">
        <v>153</v>
      </c>
      <c r="S17" s="6" t="s">
        <v>161</v>
      </c>
      <c r="T17" s="6" t="s">
        <v>156</v>
      </c>
      <c r="U17" s="6" t="s">
        <v>157</v>
      </c>
      <c r="V17" s="6"/>
      <c r="W17" s="6"/>
      <c r="X17" s="6"/>
      <c r="Y17" s="6"/>
      <c r="Z17" s="6"/>
      <c r="AA17" s="4">
        <f t="shared" si="0"/>
        <v>6</v>
      </c>
      <c r="AB17" s="2"/>
      <c r="AC17" s="4" t="s">
        <v>11</v>
      </c>
      <c r="AD17" s="8"/>
      <c r="AE17" s="4" t="s">
        <v>20</v>
      </c>
      <c r="AF17" s="8"/>
      <c r="AG17" s="4" t="s">
        <v>24</v>
      </c>
      <c r="AH17" s="8"/>
      <c r="AI17" s="4">
        <v>5</v>
      </c>
      <c r="AJ17" s="8"/>
      <c r="AK17" s="12" t="s">
        <v>59</v>
      </c>
    </row>
    <row r="18" spans="1:37" s="7" customFormat="1" x14ac:dyDescent="0.25">
      <c r="A18" s="5">
        <v>41663.488078703696</v>
      </c>
      <c r="B18" s="6" t="s">
        <v>9</v>
      </c>
      <c r="C18" s="6" t="s">
        <v>15</v>
      </c>
      <c r="D18" s="6" t="s">
        <v>16</v>
      </c>
      <c r="E18" s="6" t="s">
        <v>138</v>
      </c>
      <c r="F18" s="6" t="s">
        <v>139</v>
      </c>
      <c r="G18" s="6" t="s">
        <v>140</v>
      </c>
      <c r="H18" s="6" t="s">
        <v>141</v>
      </c>
      <c r="I18" s="6" t="s">
        <v>142</v>
      </c>
      <c r="J18" s="6" t="s">
        <v>81</v>
      </c>
      <c r="K18" s="6" t="s">
        <v>139</v>
      </c>
      <c r="L18" s="6" t="s">
        <v>140</v>
      </c>
      <c r="M18" s="6" t="s">
        <v>141</v>
      </c>
      <c r="N18" s="6" t="s">
        <v>142</v>
      </c>
      <c r="O18" s="6"/>
      <c r="P18" s="6" t="s">
        <v>55</v>
      </c>
      <c r="Q18" s="6" t="s">
        <v>160</v>
      </c>
      <c r="R18" s="6" t="s">
        <v>153</v>
      </c>
      <c r="S18" s="6" t="s">
        <v>161</v>
      </c>
      <c r="T18" s="6" t="s">
        <v>154</v>
      </c>
      <c r="U18" s="6" t="s">
        <v>156</v>
      </c>
      <c r="V18" s="6" t="s">
        <v>159</v>
      </c>
      <c r="W18" s="6"/>
      <c r="X18" s="6"/>
      <c r="Y18" s="6"/>
      <c r="Z18" s="6"/>
      <c r="AA18" s="4">
        <f t="shared" si="0"/>
        <v>7</v>
      </c>
      <c r="AB18" s="2"/>
      <c r="AC18" s="4" t="s">
        <v>11</v>
      </c>
      <c r="AD18" s="8"/>
      <c r="AE18" s="4" t="s">
        <v>20</v>
      </c>
      <c r="AF18" s="8"/>
      <c r="AG18" s="4" t="s">
        <v>21</v>
      </c>
      <c r="AH18" s="8"/>
      <c r="AI18" s="4">
        <v>5</v>
      </c>
      <c r="AJ18" s="8"/>
      <c r="AK18" s="12" t="s">
        <v>63</v>
      </c>
    </row>
    <row r="19" spans="1:37" s="7" customFormat="1" x14ac:dyDescent="0.25">
      <c r="A19" s="5">
        <v>41663.542152777802</v>
      </c>
      <c r="B19" s="6" t="s">
        <v>32</v>
      </c>
      <c r="C19" s="6" t="s">
        <v>10</v>
      </c>
      <c r="D19" s="6" t="s">
        <v>16</v>
      </c>
      <c r="E19" s="6" t="s">
        <v>138</v>
      </c>
      <c r="F19" s="6" t="s">
        <v>139</v>
      </c>
      <c r="G19" s="6" t="s">
        <v>140</v>
      </c>
      <c r="H19" s="6" t="s">
        <v>141</v>
      </c>
      <c r="I19" s="6" t="s">
        <v>142</v>
      </c>
      <c r="J19" s="6" t="s">
        <v>17</v>
      </c>
      <c r="K19" s="6" t="s">
        <v>138</v>
      </c>
      <c r="L19" s="6" t="s">
        <v>139</v>
      </c>
      <c r="M19" s="6" t="s">
        <v>140</v>
      </c>
      <c r="N19" s="6" t="s">
        <v>141</v>
      </c>
      <c r="O19" s="6" t="s">
        <v>142</v>
      </c>
      <c r="P19" s="6" t="s">
        <v>55</v>
      </c>
      <c r="Q19" s="6" t="s">
        <v>160</v>
      </c>
      <c r="R19" s="6" t="s">
        <v>153</v>
      </c>
      <c r="S19" s="6" t="s">
        <v>161</v>
      </c>
      <c r="T19" s="6" t="s">
        <v>157</v>
      </c>
      <c r="U19" s="6"/>
      <c r="V19" s="6"/>
      <c r="W19" s="6"/>
      <c r="X19" s="6"/>
      <c r="Y19" s="6"/>
      <c r="Z19" s="6"/>
      <c r="AA19" s="4">
        <f t="shared" si="0"/>
        <v>5</v>
      </c>
      <c r="AB19" s="2"/>
      <c r="AC19" s="4" t="s">
        <v>19</v>
      </c>
      <c r="AD19" s="8"/>
      <c r="AE19" s="4" t="s">
        <v>12</v>
      </c>
      <c r="AF19" s="8"/>
      <c r="AG19" s="4" t="s">
        <v>21</v>
      </c>
      <c r="AH19" s="8"/>
      <c r="AI19" s="4">
        <v>5</v>
      </c>
      <c r="AJ19" s="8"/>
      <c r="AK19" s="12" t="s">
        <v>70</v>
      </c>
    </row>
    <row r="20" spans="1:37" s="7" customFormat="1" x14ac:dyDescent="0.25">
      <c r="A20" s="5">
        <v>41663.542187500003</v>
      </c>
      <c r="B20" s="6" t="s">
        <v>32</v>
      </c>
      <c r="C20" s="6" t="s">
        <v>10</v>
      </c>
      <c r="D20" s="6" t="s">
        <v>16</v>
      </c>
      <c r="E20" s="6" t="s">
        <v>138</v>
      </c>
      <c r="F20" s="6" t="s">
        <v>139</v>
      </c>
      <c r="G20" s="6" t="s">
        <v>140</v>
      </c>
      <c r="H20" s="6" t="s">
        <v>141</v>
      </c>
      <c r="I20" s="6"/>
      <c r="J20" s="6" t="s">
        <v>17</v>
      </c>
      <c r="K20" s="6" t="s">
        <v>138</v>
      </c>
      <c r="L20" s="6" t="s">
        <v>139</v>
      </c>
      <c r="M20" s="6" t="s">
        <v>140</v>
      </c>
      <c r="N20" s="6" t="s">
        <v>142</v>
      </c>
      <c r="O20" s="6"/>
      <c r="P20" s="6" t="s">
        <v>55</v>
      </c>
      <c r="Q20" s="6" t="s">
        <v>160</v>
      </c>
      <c r="R20" s="6" t="s">
        <v>153</v>
      </c>
      <c r="S20" s="6" t="s">
        <v>161</v>
      </c>
      <c r="T20" s="6" t="s">
        <v>154</v>
      </c>
      <c r="U20" s="6" t="s">
        <v>155</v>
      </c>
      <c r="V20" s="6" t="s">
        <v>156</v>
      </c>
      <c r="W20" s="6" t="s">
        <v>157</v>
      </c>
      <c r="X20" s="6" t="s">
        <v>158</v>
      </c>
      <c r="Y20" s="6"/>
      <c r="Z20" s="6"/>
      <c r="AA20" s="4">
        <f t="shared" si="0"/>
        <v>9</v>
      </c>
      <c r="AB20" s="2"/>
      <c r="AC20" s="4" t="s">
        <v>11</v>
      </c>
      <c r="AD20" s="8"/>
      <c r="AE20" s="4" t="s">
        <v>20</v>
      </c>
      <c r="AF20" s="8"/>
      <c r="AG20" s="4" t="s">
        <v>24</v>
      </c>
      <c r="AH20" s="8"/>
      <c r="AI20" s="4">
        <v>5</v>
      </c>
      <c r="AJ20" s="8"/>
      <c r="AK20" s="12" t="s">
        <v>71</v>
      </c>
    </row>
    <row r="21" spans="1:37" s="7" customFormat="1" x14ac:dyDescent="0.25">
      <c r="A21" s="5">
        <v>41663.543206018498</v>
      </c>
      <c r="B21" s="6" t="s">
        <v>32</v>
      </c>
      <c r="C21" s="6" t="s">
        <v>15</v>
      </c>
      <c r="D21" s="6" t="s">
        <v>16</v>
      </c>
      <c r="E21" s="6" t="s">
        <v>138</v>
      </c>
      <c r="F21" s="6" t="s">
        <v>139</v>
      </c>
      <c r="G21" s="6" t="s">
        <v>140</v>
      </c>
      <c r="H21" s="6" t="s">
        <v>141</v>
      </c>
      <c r="I21" s="6" t="s">
        <v>142</v>
      </c>
      <c r="J21" s="6" t="s">
        <v>17</v>
      </c>
      <c r="K21" s="6" t="s">
        <v>138</v>
      </c>
      <c r="L21" s="6" t="s">
        <v>139</v>
      </c>
      <c r="M21" s="6" t="s">
        <v>140</v>
      </c>
      <c r="N21" s="6" t="s">
        <v>142</v>
      </c>
      <c r="O21" s="6"/>
      <c r="P21" s="6" t="s">
        <v>55</v>
      </c>
      <c r="Q21" s="6" t="s">
        <v>160</v>
      </c>
      <c r="R21" s="6" t="s">
        <v>153</v>
      </c>
      <c r="S21" s="6" t="s">
        <v>161</v>
      </c>
      <c r="T21" s="6" t="s">
        <v>157</v>
      </c>
      <c r="U21" s="6" t="s">
        <v>159</v>
      </c>
      <c r="V21" s="6"/>
      <c r="W21" s="6"/>
      <c r="X21" s="6"/>
      <c r="Y21" s="6"/>
      <c r="Z21" s="6"/>
      <c r="AA21" s="4">
        <f t="shared" si="0"/>
        <v>6</v>
      </c>
      <c r="AB21" s="2"/>
      <c r="AC21" s="4" t="s">
        <v>11</v>
      </c>
      <c r="AD21" s="8"/>
      <c r="AE21" s="4" t="s">
        <v>20</v>
      </c>
      <c r="AF21" s="8"/>
      <c r="AG21" s="4" t="s">
        <v>21</v>
      </c>
      <c r="AH21" s="8"/>
      <c r="AI21" s="4">
        <v>5</v>
      </c>
      <c r="AJ21" s="8"/>
      <c r="AK21" s="12" t="s">
        <v>88</v>
      </c>
    </row>
    <row r="22" spans="1:37" s="7" customFormat="1" x14ac:dyDescent="0.25">
      <c r="A22" s="5">
        <v>41663.543217592603</v>
      </c>
      <c r="B22" s="6" t="s">
        <v>32</v>
      </c>
      <c r="C22" s="6" t="s">
        <v>10</v>
      </c>
      <c r="D22" s="6" t="s">
        <v>16</v>
      </c>
      <c r="E22" s="6" t="s">
        <v>138</v>
      </c>
      <c r="F22" s="6" t="s">
        <v>139</v>
      </c>
      <c r="G22" s="6" t="s">
        <v>140</v>
      </c>
      <c r="H22" s="6" t="s">
        <v>141</v>
      </c>
      <c r="I22" s="6" t="s">
        <v>142</v>
      </c>
      <c r="J22" s="6" t="s">
        <v>17</v>
      </c>
      <c r="K22" s="6" t="s">
        <v>138</v>
      </c>
      <c r="L22" s="6" t="s">
        <v>139</v>
      </c>
      <c r="M22" s="6" t="s">
        <v>140</v>
      </c>
      <c r="N22" s="6" t="s">
        <v>142</v>
      </c>
      <c r="O22" s="6"/>
      <c r="P22" s="6" t="s">
        <v>55</v>
      </c>
      <c r="Q22" s="6" t="s">
        <v>153</v>
      </c>
      <c r="R22" s="6" t="s">
        <v>156</v>
      </c>
      <c r="S22" s="6" t="s">
        <v>157</v>
      </c>
      <c r="T22" s="6"/>
      <c r="U22" s="6"/>
      <c r="V22" s="6"/>
      <c r="W22" s="6"/>
      <c r="X22" s="6"/>
      <c r="Y22" s="6"/>
      <c r="Z22" s="6"/>
      <c r="AA22" s="4">
        <f t="shared" si="0"/>
        <v>4</v>
      </c>
      <c r="AB22" s="2"/>
      <c r="AC22" s="4" t="s">
        <v>11</v>
      </c>
      <c r="AD22" s="8"/>
      <c r="AE22" s="4" t="s">
        <v>20</v>
      </c>
      <c r="AF22" s="8"/>
      <c r="AG22" s="4" t="s">
        <v>24</v>
      </c>
      <c r="AH22" s="8"/>
      <c r="AI22" s="4">
        <v>4</v>
      </c>
      <c r="AJ22" s="8"/>
      <c r="AK22" s="12" t="s">
        <v>89</v>
      </c>
    </row>
    <row r="23" spans="1:37" s="7" customFormat="1" x14ac:dyDescent="0.25">
      <c r="A23" s="5">
        <v>41663.543252314797</v>
      </c>
      <c r="B23" s="6" t="s">
        <v>32</v>
      </c>
      <c r="C23" s="6" t="s">
        <v>90</v>
      </c>
      <c r="D23" s="6" t="s">
        <v>16</v>
      </c>
      <c r="E23" s="6" t="s">
        <v>138</v>
      </c>
      <c r="F23" s="6" t="s">
        <v>139</v>
      </c>
      <c r="G23" s="6" t="s">
        <v>140</v>
      </c>
      <c r="H23" s="6" t="s">
        <v>141</v>
      </c>
      <c r="I23" s="6" t="s">
        <v>142</v>
      </c>
      <c r="J23" s="6" t="s">
        <v>17</v>
      </c>
      <c r="K23" s="6" t="s">
        <v>138</v>
      </c>
      <c r="L23" s="6" t="s">
        <v>139</v>
      </c>
      <c r="M23" s="6" t="s">
        <v>140</v>
      </c>
      <c r="N23" s="6" t="s">
        <v>142</v>
      </c>
      <c r="O23" s="6"/>
      <c r="P23" s="6" t="s">
        <v>55</v>
      </c>
      <c r="Q23" s="6" t="s">
        <v>153</v>
      </c>
      <c r="R23" s="6"/>
      <c r="S23" s="6"/>
      <c r="T23" s="6"/>
      <c r="U23" s="6"/>
      <c r="V23" s="6"/>
      <c r="W23" s="6"/>
      <c r="X23" s="6"/>
      <c r="Y23" s="6"/>
      <c r="Z23" s="6"/>
      <c r="AA23" s="4">
        <f t="shared" si="0"/>
        <v>2</v>
      </c>
      <c r="AB23" s="2"/>
      <c r="AC23" s="4" t="s">
        <v>11</v>
      </c>
      <c r="AD23" s="8"/>
      <c r="AE23" s="4" t="s">
        <v>20</v>
      </c>
      <c r="AF23" s="8"/>
      <c r="AG23" s="4" t="s">
        <v>21</v>
      </c>
      <c r="AH23" s="8"/>
      <c r="AI23" s="4">
        <v>5</v>
      </c>
      <c r="AJ23" s="8"/>
      <c r="AK23" s="12" t="s">
        <v>91</v>
      </c>
    </row>
    <row r="24" spans="1:37" s="7" customFormat="1" x14ac:dyDescent="0.25">
      <c r="A24" s="5">
        <v>41663.543333333299</v>
      </c>
      <c r="B24" s="6" t="s">
        <v>32</v>
      </c>
      <c r="C24" s="6" t="s">
        <v>10</v>
      </c>
      <c r="D24" s="6" t="s">
        <v>16</v>
      </c>
      <c r="E24" s="6" t="s">
        <v>138</v>
      </c>
      <c r="F24" s="6" t="s">
        <v>139</v>
      </c>
      <c r="G24" s="6" t="s">
        <v>140</v>
      </c>
      <c r="H24" s="6" t="s">
        <v>141</v>
      </c>
      <c r="I24" s="6"/>
      <c r="J24" s="6" t="s">
        <v>17</v>
      </c>
      <c r="K24" s="6" t="s">
        <v>138</v>
      </c>
      <c r="L24" s="6" t="s">
        <v>139</v>
      </c>
      <c r="M24" s="6" t="s">
        <v>140</v>
      </c>
      <c r="N24" s="6" t="s">
        <v>141</v>
      </c>
      <c r="O24" s="6"/>
      <c r="P24" s="6" t="s">
        <v>55</v>
      </c>
      <c r="Q24" s="6" t="s">
        <v>160</v>
      </c>
      <c r="R24" s="6" t="s">
        <v>153</v>
      </c>
      <c r="S24" s="6" t="s">
        <v>161</v>
      </c>
      <c r="T24" s="6" t="s">
        <v>156</v>
      </c>
      <c r="U24" s="6" t="s">
        <v>157</v>
      </c>
      <c r="V24" s="6" t="s">
        <v>158</v>
      </c>
      <c r="W24" s="6" t="s">
        <v>159</v>
      </c>
      <c r="X24" s="6"/>
      <c r="Y24" s="6"/>
      <c r="Z24" s="6"/>
      <c r="AA24" s="4">
        <f t="shared" si="0"/>
        <v>8</v>
      </c>
      <c r="AB24" s="2"/>
      <c r="AC24" s="4" t="s">
        <v>11</v>
      </c>
      <c r="AD24" s="8"/>
      <c r="AE24" s="4" t="s">
        <v>20</v>
      </c>
      <c r="AF24" s="8"/>
      <c r="AG24" s="4" t="s">
        <v>21</v>
      </c>
      <c r="AH24" s="8"/>
      <c r="AI24" s="4">
        <v>5</v>
      </c>
      <c r="AJ24" s="8"/>
      <c r="AK24" s="12" t="s">
        <v>152</v>
      </c>
    </row>
    <row r="25" spans="1:37" s="7" customFormat="1" x14ac:dyDescent="0.25">
      <c r="A25" s="5">
        <v>41663.543530092596</v>
      </c>
      <c r="B25" s="6" t="s">
        <v>32</v>
      </c>
      <c r="C25" s="6" t="s">
        <v>10</v>
      </c>
      <c r="D25" s="6" t="s">
        <v>16</v>
      </c>
      <c r="E25" s="6" t="s">
        <v>138</v>
      </c>
      <c r="F25" s="6" t="s">
        <v>139</v>
      </c>
      <c r="G25" s="6" t="s">
        <v>140</v>
      </c>
      <c r="H25" s="6" t="s">
        <v>141</v>
      </c>
      <c r="I25" s="6" t="s">
        <v>142</v>
      </c>
      <c r="J25" s="6" t="s">
        <v>17</v>
      </c>
      <c r="K25" s="6" t="s">
        <v>138</v>
      </c>
      <c r="L25" s="6" t="s">
        <v>139</v>
      </c>
      <c r="M25" s="6" t="s">
        <v>140</v>
      </c>
      <c r="N25" s="6" t="s">
        <v>141</v>
      </c>
      <c r="O25" s="6"/>
      <c r="P25" s="6" t="s">
        <v>55</v>
      </c>
      <c r="Q25" s="6" t="s">
        <v>153</v>
      </c>
      <c r="R25" s="6" t="s">
        <v>156</v>
      </c>
      <c r="S25" s="6"/>
      <c r="T25" s="6"/>
      <c r="U25" s="6"/>
      <c r="V25" s="6"/>
      <c r="W25" s="6"/>
      <c r="X25" s="6"/>
      <c r="Y25" s="6"/>
      <c r="Z25" s="6"/>
      <c r="AA25" s="4">
        <f t="shared" si="0"/>
        <v>3</v>
      </c>
      <c r="AB25" s="2"/>
      <c r="AC25" s="4" t="s">
        <v>11</v>
      </c>
      <c r="AD25" s="8"/>
      <c r="AE25" s="4" t="s">
        <v>20</v>
      </c>
      <c r="AF25" s="8"/>
      <c r="AG25" s="4" t="s">
        <v>21</v>
      </c>
      <c r="AH25" s="8"/>
      <c r="AI25" s="4">
        <v>5</v>
      </c>
      <c r="AJ25" s="8"/>
      <c r="AK25" s="12" t="s">
        <v>97</v>
      </c>
    </row>
    <row r="26" spans="1:37" s="7" customFormat="1" x14ac:dyDescent="0.25">
      <c r="A26" s="5">
        <v>41663.544363425899</v>
      </c>
      <c r="B26" s="6" t="s">
        <v>32</v>
      </c>
      <c r="C26" s="6" t="s">
        <v>10</v>
      </c>
      <c r="D26" s="6" t="s">
        <v>16</v>
      </c>
      <c r="E26" s="6" t="s">
        <v>138</v>
      </c>
      <c r="F26" s="6" t="s">
        <v>139</v>
      </c>
      <c r="G26" s="6" t="s">
        <v>140</v>
      </c>
      <c r="H26" s="6" t="s">
        <v>141</v>
      </c>
      <c r="I26" s="6" t="s">
        <v>142</v>
      </c>
      <c r="J26" s="6" t="s">
        <v>17</v>
      </c>
      <c r="K26" s="6" t="s">
        <v>138</v>
      </c>
      <c r="L26" s="6" t="s">
        <v>139</v>
      </c>
      <c r="M26" s="6" t="s">
        <v>140</v>
      </c>
      <c r="N26" s="6" t="s">
        <v>142</v>
      </c>
      <c r="O26" s="6"/>
      <c r="P26" s="6" t="s">
        <v>55</v>
      </c>
      <c r="Q26" s="6" t="s">
        <v>160</v>
      </c>
      <c r="R26" s="6" t="s">
        <v>153</v>
      </c>
      <c r="S26" s="6" t="s">
        <v>161</v>
      </c>
      <c r="T26" s="6" t="s">
        <v>156</v>
      </c>
      <c r="U26" s="6" t="s">
        <v>157</v>
      </c>
      <c r="V26" s="6"/>
      <c r="W26" s="6"/>
      <c r="X26" s="6"/>
      <c r="Y26" s="6"/>
      <c r="Z26" s="6"/>
      <c r="AA26" s="4">
        <f t="shared" si="0"/>
        <v>6</v>
      </c>
      <c r="AB26" s="2"/>
      <c r="AC26" s="4" t="s">
        <v>11</v>
      </c>
      <c r="AD26" s="8"/>
      <c r="AE26" s="4" t="s">
        <v>12</v>
      </c>
      <c r="AF26" s="8"/>
      <c r="AG26" s="4" t="s">
        <v>21</v>
      </c>
      <c r="AH26" s="8"/>
      <c r="AI26" s="4">
        <v>5</v>
      </c>
      <c r="AJ26" s="8"/>
      <c r="AK26" s="12" t="s">
        <v>100</v>
      </c>
    </row>
    <row r="27" spans="1:37" s="7" customFormat="1" x14ac:dyDescent="0.25">
      <c r="A27" s="5">
        <v>41663.544363425899</v>
      </c>
      <c r="B27" s="6" t="s">
        <v>32</v>
      </c>
      <c r="C27" s="6" t="s">
        <v>10</v>
      </c>
      <c r="D27" s="6" t="s">
        <v>16</v>
      </c>
      <c r="E27" s="6" t="s">
        <v>138</v>
      </c>
      <c r="F27" s="6" t="s">
        <v>139</v>
      </c>
      <c r="G27" s="6" t="s">
        <v>140</v>
      </c>
      <c r="H27" s="6" t="s">
        <v>141</v>
      </c>
      <c r="I27" s="6" t="s">
        <v>142</v>
      </c>
      <c r="J27" s="6" t="s">
        <v>17</v>
      </c>
      <c r="K27" s="6" t="s">
        <v>138</v>
      </c>
      <c r="L27" s="6" t="s">
        <v>139</v>
      </c>
      <c r="M27" s="6" t="s">
        <v>140</v>
      </c>
      <c r="N27" s="6" t="s">
        <v>141</v>
      </c>
      <c r="O27" s="6" t="s">
        <v>142</v>
      </c>
      <c r="P27" s="6" t="s">
        <v>55</v>
      </c>
      <c r="Q27" s="6" t="s">
        <v>160</v>
      </c>
      <c r="R27" s="6" t="s">
        <v>153</v>
      </c>
      <c r="S27" s="6" t="s">
        <v>161</v>
      </c>
      <c r="T27" s="6"/>
      <c r="U27" s="6"/>
      <c r="V27" s="6"/>
      <c r="W27" s="6"/>
      <c r="X27" s="6"/>
      <c r="Y27" s="6"/>
      <c r="Z27" s="6"/>
      <c r="AA27" s="4">
        <f t="shared" si="0"/>
        <v>4</v>
      </c>
      <c r="AB27" s="2"/>
      <c r="AC27" s="4" t="s">
        <v>101</v>
      </c>
      <c r="AD27" s="8"/>
      <c r="AE27" s="4" t="s">
        <v>20</v>
      </c>
      <c r="AF27" s="8"/>
      <c r="AG27" s="4" t="s">
        <v>24</v>
      </c>
      <c r="AH27" s="8"/>
      <c r="AI27" s="4">
        <v>5</v>
      </c>
      <c r="AJ27" s="8"/>
      <c r="AK27" s="12" t="s">
        <v>102</v>
      </c>
    </row>
    <row r="28" spans="1:37" s="7" customFormat="1" x14ac:dyDescent="0.25">
      <c r="A28" s="5">
        <v>41663.544884259303</v>
      </c>
      <c r="B28" s="6" t="s">
        <v>32</v>
      </c>
      <c r="C28" s="6" t="s">
        <v>15</v>
      </c>
      <c r="D28" s="6" t="s">
        <v>16</v>
      </c>
      <c r="E28" s="6" t="s">
        <v>138</v>
      </c>
      <c r="F28" s="6" t="s">
        <v>139</v>
      </c>
      <c r="G28" s="6" t="s">
        <v>140</v>
      </c>
      <c r="H28" s="6" t="s">
        <v>142</v>
      </c>
      <c r="I28" s="6"/>
      <c r="J28" s="6" t="s">
        <v>17</v>
      </c>
      <c r="K28" s="6" t="s">
        <v>140</v>
      </c>
      <c r="L28" s="6" t="s">
        <v>142</v>
      </c>
      <c r="M28" s="6"/>
      <c r="N28" s="6"/>
      <c r="O28" s="6"/>
      <c r="P28" s="6" t="s">
        <v>55</v>
      </c>
      <c r="Q28" s="6" t="s">
        <v>153</v>
      </c>
      <c r="R28" s="6" t="s">
        <v>161</v>
      </c>
      <c r="S28" s="6" t="s">
        <v>156</v>
      </c>
      <c r="T28" s="6" t="s">
        <v>157</v>
      </c>
      <c r="U28" s="6" t="s">
        <v>158</v>
      </c>
      <c r="V28" s="6" t="s">
        <v>159</v>
      </c>
      <c r="W28" s="6"/>
      <c r="X28" s="6"/>
      <c r="Y28" s="6"/>
      <c r="Z28" s="6"/>
      <c r="AA28" s="4">
        <f t="shared" si="0"/>
        <v>7</v>
      </c>
      <c r="AB28" s="2"/>
      <c r="AC28" s="4" t="s">
        <v>11</v>
      </c>
      <c r="AD28" s="8"/>
      <c r="AE28" s="4" t="s">
        <v>20</v>
      </c>
      <c r="AF28" s="8"/>
      <c r="AG28" s="4" t="s">
        <v>24</v>
      </c>
      <c r="AH28" s="8"/>
      <c r="AI28" s="4">
        <v>5</v>
      </c>
      <c r="AJ28" s="8"/>
      <c r="AK28" s="12" t="s">
        <v>103</v>
      </c>
    </row>
    <row r="29" spans="1:37" s="7" customFormat="1" x14ac:dyDescent="0.25">
      <c r="A29" s="5">
        <v>41663.545046296298</v>
      </c>
      <c r="B29" s="6" t="s">
        <v>32</v>
      </c>
      <c r="C29" s="6" t="s">
        <v>10</v>
      </c>
      <c r="D29" s="6" t="s">
        <v>16</v>
      </c>
      <c r="E29" s="6" t="s">
        <v>138</v>
      </c>
      <c r="F29" s="6" t="s">
        <v>139</v>
      </c>
      <c r="G29" s="6" t="s">
        <v>140</v>
      </c>
      <c r="H29" s="6"/>
      <c r="I29" s="6"/>
      <c r="J29" s="6" t="s">
        <v>17</v>
      </c>
      <c r="K29" s="6" t="s">
        <v>138</v>
      </c>
      <c r="L29" s="6" t="s">
        <v>139</v>
      </c>
      <c r="M29" s="6" t="s">
        <v>140</v>
      </c>
      <c r="N29" s="6" t="s">
        <v>141</v>
      </c>
      <c r="O29" s="6"/>
      <c r="P29" s="6" t="s">
        <v>55</v>
      </c>
      <c r="Q29" s="6" t="s">
        <v>160</v>
      </c>
      <c r="R29" s="6" t="s">
        <v>153</v>
      </c>
      <c r="S29" s="6" t="s">
        <v>161</v>
      </c>
      <c r="T29" s="6" t="s">
        <v>156</v>
      </c>
      <c r="U29" s="6" t="s">
        <v>157</v>
      </c>
      <c r="V29" s="6"/>
      <c r="W29" s="6"/>
      <c r="X29" s="6"/>
      <c r="Y29" s="6"/>
      <c r="Z29" s="6"/>
      <c r="AA29" s="4">
        <f t="shared" si="0"/>
        <v>6</v>
      </c>
      <c r="AB29" s="2"/>
      <c r="AC29" s="4" t="s">
        <v>11</v>
      </c>
      <c r="AD29" s="8"/>
      <c r="AE29" s="4" t="s">
        <v>20</v>
      </c>
      <c r="AF29" s="8"/>
      <c r="AG29" s="4" t="s">
        <v>21</v>
      </c>
      <c r="AH29" s="8"/>
      <c r="AI29" s="4">
        <v>3</v>
      </c>
      <c r="AJ29" s="8"/>
      <c r="AK29" s="12" t="s">
        <v>104</v>
      </c>
    </row>
    <row r="30" spans="1:37" s="7" customFormat="1" x14ac:dyDescent="0.25">
      <c r="A30" s="5">
        <v>41663.581782407397</v>
      </c>
      <c r="B30" s="6" t="s">
        <v>108</v>
      </c>
      <c r="C30" s="6" t="s">
        <v>10</v>
      </c>
      <c r="D30" s="6" t="s">
        <v>16</v>
      </c>
      <c r="E30" s="6" t="s">
        <v>138</v>
      </c>
      <c r="F30" s="6" t="s">
        <v>139</v>
      </c>
      <c r="G30" s="6" t="s">
        <v>140</v>
      </c>
      <c r="H30" s="6" t="s">
        <v>141</v>
      </c>
      <c r="I30" s="6"/>
      <c r="J30" s="6" t="s">
        <v>17</v>
      </c>
      <c r="K30" s="6" t="s">
        <v>138</v>
      </c>
      <c r="L30" s="6" t="s">
        <v>139</v>
      </c>
      <c r="M30" s="6" t="s">
        <v>140</v>
      </c>
      <c r="N30" s="6" t="s">
        <v>141</v>
      </c>
      <c r="O30" s="6" t="s">
        <v>142</v>
      </c>
      <c r="P30" s="6" t="s">
        <v>55</v>
      </c>
      <c r="Q30" s="6" t="s">
        <v>160</v>
      </c>
      <c r="R30" s="6" t="s">
        <v>161</v>
      </c>
      <c r="S30" s="6" t="s">
        <v>156</v>
      </c>
      <c r="T30" s="6" t="s">
        <v>157</v>
      </c>
      <c r="U30" s="6"/>
      <c r="V30" s="6"/>
      <c r="W30" s="6"/>
      <c r="X30" s="6"/>
      <c r="Y30" s="6"/>
      <c r="Z30" s="6"/>
      <c r="AA30" s="4">
        <f t="shared" si="0"/>
        <v>5</v>
      </c>
      <c r="AB30" s="2"/>
      <c r="AC30" s="4" t="s">
        <v>11</v>
      </c>
      <c r="AD30" s="8"/>
      <c r="AE30" s="4" t="s">
        <v>20</v>
      </c>
      <c r="AF30" s="8"/>
      <c r="AG30" s="4" t="s">
        <v>24</v>
      </c>
      <c r="AH30" s="8"/>
      <c r="AI30" s="4">
        <v>4</v>
      </c>
      <c r="AJ30" s="8"/>
      <c r="AK30" s="12" t="s">
        <v>110</v>
      </c>
    </row>
    <row r="31" spans="1:37" s="7" customFormat="1" x14ac:dyDescent="0.25">
      <c r="A31" s="5">
        <v>41663.582280092603</v>
      </c>
      <c r="B31" s="6" t="s">
        <v>108</v>
      </c>
      <c r="C31" s="6" t="s">
        <v>10</v>
      </c>
      <c r="D31" s="6" t="s">
        <v>16</v>
      </c>
      <c r="E31" s="6" t="s">
        <v>138</v>
      </c>
      <c r="F31" s="6" t="s">
        <v>139</v>
      </c>
      <c r="G31" s="6" t="s">
        <v>140</v>
      </c>
      <c r="H31" s="6" t="s">
        <v>141</v>
      </c>
      <c r="I31" s="6"/>
      <c r="J31" s="6" t="s">
        <v>17</v>
      </c>
      <c r="K31" s="6" t="s">
        <v>138</v>
      </c>
      <c r="L31" s="6" t="s">
        <v>139</v>
      </c>
      <c r="M31" s="6" t="s">
        <v>140</v>
      </c>
      <c r="N31" s="6" t="s">
        <v>141</v>
      </c>
      <c r="O31" s="6" t="s">
        <v>142</v>
      </c>
      <c r="P31" s="6" t="s">
        <v>55</v>
      </c>
      <c r="Q31" s="6" t="s">
        <v>160</v>
      </c>
      <c r="R31" s="6" t="s">
        <v>153</v>
      </c>
      <c r="S31" s="6" t="s">
        <v>156</v>
      </c>
      <c r="T31" s="6"/>
      <c r="U31" s="6"/>
      <c r="V31" s="6"/>
      <c r="W31" s="6"/>
      <c r="X31" s="6"/>
      <c r="Y31" s="6"/>
      <c r="Z31" s="6"/>
      <c r="AA31" s="4">
        <f t="shared" si="0"/>
        <v>4</v>
      </c>
      <c r="AB31" s="2"/>
      <c r="AC31" s="4" t="s">
        <v>19</v>
      </c>
      <c r="AD31" s="8"/>
      <c r="AE31" s="4" t="s">
        <v>20</v>
      </c>
      <c r="AF31" s="8"/>
      <c r="AG31" s="4" t="s">
        <v>24</v>
      </c>
      <c r="AH31" s="8"/>
      <c r="AI31" s="4">
        <v>5</v>
      </c>
      <c r="AJ31" s="8"/>
      <c r="AK31" s="12" t="s">
        <v>115</v>
      </c>
    </row>
    <row r="32" spans="1:37" s="7" customFormat="1" x14ac:dyDescent="0.25">
      <c r="A32" s="5">
        <v>41663.582662036999</v>
      </c>
      <c r="B32" s="6" t="s">
        <v>108</v>
      </c>
      <c r="C32" s="6" t="s">
        <v>10</v>
      </c>
      <c r="D32" s="6" t="s">
        <v>16</v>
      </c>
      <c r="E32" s="6" t="s">
        <v>138</v>
      </c>
      <c r="F32" s="6" t="s">
        <v>139</v>
      </c>
      <c r="G32" s="6" t="s">
        <v>140</v>
      </c>
      <c r="H32" s="6" t="s">
        <v>141</v>
      </c>
      <c r="I32" s="6" t="s">
        <v>142</v>
      </c>
      <c r="J32" s="6" t="s">
        <v>17</v>
      </c>
      <c r="K32" s="6" t="s">
        <v>138</v>
      </c>
      <c r="L32" s="6" t="s">
        <v>139</v>
      </c>
      <c r="M32" s="6" t="s">
        <v>140</v>
      </c>
      <c r="N32" s="6" t="s">
        <v>141</v>
      </c>
      <c r="O32" s="6" t="s">
        <v>142</v>
      </c>
      <c r="P32" s="6" t="s">
        <v>55</v>
      </c>
      <c r="Q32" s="6" t="s">
        <v>160</v>
      </c>
      <c r="R32" s="6" t="s">
        <v>153</v>
      </c>
      <c r="S32" s="6" t="s">
        <v>161</v>
      </c>
      <c r="T32" s="6" t="s">
        <v>154</v>
      </c>
      <c r="U32" s="6" t="s">
        <v>155</v>
      </c>
      <c r="V32" s="6" t="s">
        <v>156</v>
      </c>
      <c r="W32" s="6" t="s">
        <v>157</v>
      </c>
      <c r="X32" s="6" t="s">
        <v>158</v>
      </c>
      <c r="Y32" s="6" t="s">
        <v>159</v>
      </c>
      <c r="Z32" s="6"/>
      <c r="AA32" s="4">
        <f t="shared" si="0"/>
        <v>10</v>
      </c>
      <c r="AB32" s="2"/>
      <c r="AC32" s="4" t="s">
        <v>11</v>
      </c>
      <c r="AD32" s="8"/>
      <c r="AE32" s="4" t="s">
        <v>20</v>
      </c>
      <c r="AF32" s="8"/>
      <c r="AG32" s="4" t="s">
        <v>24</v>
      </c>
      <c r="AH32" s="8"/>
      <c r="AI32" s="4">
        <v>5</v>
      </c>
      <c r="AJ32" s="8"/>
      <c r="AK32" s="12" t="s">
        <v>119</v>
      </c>
    </row>
    <row r="33" spans="1:37" s="7" customFormat="1" x14ac:dyDescent="0.25">
      <c r="A33" s="5">
        <v>41663.584236111099</v>
      </c>
      <c r="B33" s="6" t="s">
        <v>108</v>
      </c>
      <c r="C33" s="6" t="s">
        <v>10</v>
      </c>
      <c r="D33" s="6" t="s">
        <v>16</v>
      </c>
      <c r="E33" s="6" t="s">
        <v>138</v>
      </c>
      <c r="F33" s="6" t="s">
        <v>139</v>
      </c>
      <c r="G33" s="6" t="s">
        <v>140</v>
      </c>
      <c r="H33" s="6" t="s">
        <v>141</v>
      </c>
      <c r="I33" s="6"/>
      <c r="J33" s="6" t="s">
        <v>17</v>
      </c>
      <c r="K33" s="6" t="s">
        <v>138</v>
      </c>
      <c r="L33" s="6" t="s">
        <v>139</v>
      </c>
      <c r="M33" s="6" t="s">
        <v>140</v>
      </c>
      <c r="N33" s="6" t="s">
        <v>141</v>
      </c>
      <c r="O33" s="6" t="s">
        <v>142</v>
      </c>
      <c r="P33" s="6" t="s">
        <v>55</v>
      </c>
      <c r="Q33" s="6" t="s">
        <v>160</v>
      </c>
      <c r="R33" s="6" t="s">
        <v>153</v>
      </c>
      <c r="S33" s="6" t="s">
        <v>156</v>
      </c>
      <c r="T33" s="6"/>
      <c r="U33" s="6"/>
      <c r="V33" s="6"/>
      <c r="W33" s="6"/>
      <c r="X33" s="6"/>
      <c r="Y33" s="6"/>
      <c r="Z33" s="6"/>
      <c r="AA33" s="4">
        <f t="shared" si="0"/>
        <v>4</v>
      </c>
      <c r="AB33" s="2"/>
      <c r="AC33" s="4" t="s">
        <v>11</v>
      </c>
      <c r="AD33" s="8"/>
      <c r="AE33" s="4" t="s">
        <v>20</v>
      </c>
      <c r="AF33" s="8"/>
      <c r="AG33" s="4" t="s">
        <v>21</v>
      </c>
      <c r="AH33" s="8"/>
      <c r="AI33" s="4">
        <v>5</v>
      </c>
      <c r="AJ33" s="8"/>
      <c r="AK33" s="12" t="s">
        <v>124</v>
      </c>
    </row>
    <row r="34" spans="1:37" s="7" customFormat="1" x14ac:dyDescent="0.25">
      <c r="A34" s="5">
        <v>41663.584930555597</v>
      </c>
      <c r="B34" s="6" t="s">
        <v>108</v>
      </c>
      <c r="C34" s="6" t="s">
        <v>15</v>
      </c>
      <c r="D34" s="6" t="s">
        <v>16</v>
      </c>
      <c r="E34" s="6" t="s">
        <v>138</v>
      </c>
      <c r="F34" s="6" t="s">
        <v>139</v>
      </c>
      <c r="G34" s="6" t="s">
        <v>140</v>
      </c>
      <c r="H34" s="6" t="s">
        <v>141</v>
      </c>
      <c r="I34" s="6" t="s">
        <v>142</v>
      </c>
      <c r="J34" s="6" t="s">
        <v>17</v>
      </c>
      <c r="K34" s="6" t="s">
        <v>138</v>
      </c>
      <c r="L34" s="6" t="s">
        <v>139</v>
      </c>
      <c r="M34" s="6" t="s">
        <v>140</v>
      </c>
      <c r="N34" s="6" t="s">
        <v>141</v>
      </c>
      <c r="O34" s="6" t="s">
        <v>142</v>
      </c>
      <c r="P34" s="6" t="s">
        <v>55</v>
      </c>
      <c r="Q34" s="6" t="s">
        <v>160</v>
      </c>
      <c r="R34" s="6" t="s">
        <v>153</v>
      </c>
      <c r="S34" s="6" t="s">
        <v>161</v>
      </c>
      <c r="T34" s="6" t="s">
        <v>154</v>
      </c>
      <c r="U34" s="6" t="s">
        <v>155</v>
      </c>
      <c r="V34" s="6" t="s">
        <v>156</v>
      </c>
      <c r="W34" s="6" t="s">
        <v>157</v>
      </c>
      <c r="X34" s="6" t="s">
        <v>158</v>
      </c>
      <c r="Y34" s="6" t="s">
        <v>159</v>
      </c>
      <c r="Z34" s="6" t="s">
        <v>162</v>
      </c>
      <c r="AA34" s="4">
        <v>10</v>
      </c>
      <c r="AB34" s="2"/>
      <c r="AC34" s="4" t="s">
        <v>11</v>
      </c>
      <c r="AD34" s="8"/>
      <c r="AE34" s="4" t="s">
        <v>20</v>
      </c>
      <c r="AF34" s="8"/>
      <c r="AG34" s="4" t="s">
        <v>24</v>
      </c>
      <c r="AH34" s="8"/>
      <c r="AI34" s="4">
        <v>5</v>
      </c>
      <c r="AJ34" s="8"/>
      <c r="AK34" s="12" t="s">
        <v>125</v>
      </c>
    </row>
    <row r="35" spans="1:37" s="7" customFormat="1" x14ac:dyDescent="0.25">
      <c r="A35" s="5">
        <v>41663.585289351897</v>
      </c>
      <c r="B35" s="6" t="s">
        <v>108</v>
      </c>
      <c r="C35" s="6" t="s">
        <v>15</v>
      </c>
      <c r="D35" s="6" t="s">
        <v>16</v>
      </c>
      <c r="E35" s="6" t="s">
        <v>138</v>
      </c>
      <c r="F35" s="6" t="s">
        <v>139</v>
      </c>
      <c r="G35" s="6" t="s">
        <v>140</v>
      </c>
      <c r="H35" s="6" t="s">
        <v>141</v>
      </c>
      <c r="I35" s="6" t="s">
        <v>142</v>
      </c>
      <c r="J35" s="6" t="s">
        <v>17</v>
      </c>
      <c r="K35" s="6" t="s">
        <v>138</v>
      </c>
      <c r="L35" s="6" t="s">
        <v>139</v>
      </c>
      <c r="M35" s="6" t="s">
        <v>140</v>
      </c>
      <c r="N35" s="6" t="s">
        <v>141</v>
      </c>
      <c r="O35" s="6"/>
      <c r="P35" s="6" t="s">
        <v>55</v>
      </c>
      <c r="Q35" s="6" t="s">
        <v>160</v>
      </c>
      <c r="R35" s="6" t="s">
        <v>153</v>
      </c>
      <c r="S35" s="6" t="s">
        <v>161</v>
      </c>
      <c r="T35" s="6" t="s">
        <v>156</v>
      </c>
      <c r="U35" s="6" t="s">
        <v>157</v>
      </c>
      <c r="V35" s="6"/>
      <c r="W35" s="6"/>
      <c r="X35" s="6"/>
      <c r="Y35" s="6"/>
      <c r="Z35" s="6"/>
      <c r="AA35" s="4">
        <f t="shared" si="0"/>
        <v>6</v>
      </c>
      <c r="AB35" s="2"/>
      <c r="AC35" s="4" t="s">
        <v>11</v>
      </c>
      <c r="AD35" s="8"/>
      <c r="AE35" s="4" t="s">
        <v>20</v>
      </c>
      <c r="AF35" s="8"/>
      <c r="AG35" s="4" t="s">
        <v>21</v>
      </c>
      <c r="AH35" s="8"/>
      <c r="AI35" s="4">
        <v>5</v>
      </c>
      <c r="AJ35" s="8"/>
      <c r="AK35" s="12" t="s">
        <v>126</v>
      </c>
    </row>
    <row r="36" spans="1:37" s="7" customFormat="1" x14ac:dyDescent="0.25">
      <c r="A36" s="5">
        <v>41663.597500000003</v>
      </c>
      <c r="B36" s="6" t="s">
        <v>108</v>
      </c>
      <c r="C36" s="6" t="s">
        <v>15</v>
      </c>
      <c r="D36" s="6" t="s">
        <v>16</v>
      </c>
      <c r="E36" s="6" t="s">
        <v>138</v>
      </c>
      <c r="F36" s="6" t="s">
        <v>139</v>
      </c>
      <c r="G36" s="6" t="s">
        <v>140</v>
      </c>
      <c r="H36" s="6" t="s">
        <v>141</v>
      </c>
      <c r="I36" s="6" t="s">
        <v>142</v>
      </c>
      <c r="J36" s="6" t="s">
        <v>17</v>
      </c>
      <c r="K36" s="6" t="s">
        <v>138</v>
      </c>
      <c r="L36" s="6" t="s">
        <v>139</v>
      </c>
      <c r="M36" s="6" t="s">
        <v>140</v>
      </c>
      <c r="N36" s="6" t="s">
        <v>141</v>
      </c>
      <c r="O36" s="6" t="s">
        <v>142</v>
      </c>
      <c r="P36" s="6" t="s">
        <v>55</v>
      </c>
      <c r="Q36" s="6" t="s">
        <v>160</v>
      </c>
      <c r="R36" s="6" t="s">
        <v>153</v>
      </c>
      <c r="S36" s="6" t="s">
        <v>161</v>
      </c>
      <c r="T36" s="6" t="s">
        <v>156</v>
      </c>
      <c r="U36" s="6" t="s">
        <v>157</v>
      </c>
      <c r="V36" s="6" t="s">
        <v>158</v>
      </c>
      <c r="W36" s="6" t="s">
        <v>159</v>
      </c>
      <c r="X36" s="6"/>
      <c r="Y36" s="6"/>
      <c r="Z36" s="6"/>
      <c r="AA36" s="4">
        <f t="shared" si="0"/>
        <v>8</v>
      </c>
      <c r="AB36" s="2"/>
      <c r="AC36" s="4" t="s">
        <v>11</v>
      </c>
      <c r="AD36" s="8"/>
      <c r="AE36" s="4" t="s">
        <v>20</v>
      </c>
      <c r="AF36" s="8"/>
      <c r="AG36" s="4" t="s">
        <v>24</v>
      </c>
      <c r="AH36" s="8"/>
      <c r="AI36" s="4">
        <v>5</v>
      </c>
      <c r="AJ36" s="8"/>
      <c r="AK36" s="13" t="s">
        <v>167</v>
      </c>
    </row>
    <row r="37" spans="1:37" s="7" customFormat="1" x14ac:dyDescent="0.25">
      <c r="A37" s="5">
        <v>41663.597696759301</v>
      </c>
      <c r="B37" s="6" t="s">
        <v>108</v>
      </c>
      <c r="C37" s="6" t="s">
        <v>15</v>
      </c>
      <c r="D37" s="6" t="s">
        <v>16</v>
      </c>
      <c r="E37" s="6" t="s">
        <v>138</v>
      </c>
      <c r="F37" s="6" t="s">
        <v>139</v>
      </c>
      <c r="G37" s="6" t="s">
        <v>140</v>
      </c>
      <c r="H37" s="6" t="s">
        <v>141</v>
      </c>
      <c r="I37" s="6" t="s">
        <v>142</v>
      </c>
      <c r="J37" s="6" t="s">
        <v>17</v>
      </c>
      <c r="K37" s="6" t="s">
        <v>138</v>
      </c>
      <c r="L37" s="6" t="s">
        <v>139</v>
      </c>
      <c r="M37" s="6" t="s">
        <v>140</v>
      </c>
      <c r="N37" s="6" t="s">
        <v>141</v>
      </c>
      <c r="O37" s="6" t="s">
        <v>142</v>
      </c>
      <c r="P37" s="6" t="s">
        <v>55</v>
      </c>
      <c r="Q37" s="6" t="s">
        <v>153</v>
      </c>
      <c r="R37" s="6" t="s">
        <v>156</v>
      </c>
      <c r="S37" s="6" t="s">
        <v>157</v>
      </c>
      <c r="T37" s="6"/>
      <c r="U37" s="6"/>
      <c r="V37" s="6"/>
      <c r="W37" s="6"/>
      <c r="X37" s="6"/>
      <c r="Y37" s="6"/>
      <c r="Z37" s="6"/>
      <c r="AA37" s="4">
        <f t="shared" si="0"/>
        <v>4</v>
      </c>
      <c r="AB37" s="2"/>
      <c r="AC37" s="4" t="s">
        <v>11</v>
      </c>
      <c r="AD37" s="8"/>
      <c r="AE37" s="4" t="s">
        <v>20</v>
      </c>
      <c r="AF37" s="8"/>
      <c r="AG37" s="4" t="s">
        <v>24</v>
      </c>
      <c r="AH37" s="8"/>
      <c r="AI37" s="4">
        <v>5</v>
      </c>
      <c r="AJ37" s="8"/>
      <c r="AK37" s="12" t="s">
        <v>132</v>
      </c>
    </row>
    <row r="38" spans="1:37" s="7" customFormat="1" x14ac:dyDescent="0.25">
      <c r="A38" s="5">
        <v>41663.599189814799</v>
      </c>
      <c r="B38" s="6" t="s">
        <v>108</v>
      </c>
      <c r="C38" s="6" t="s">
        <v>10</v>
      </c>
      <c r="D38" s="6" t="s">
        <v>16</v>
      </c>
      <c r="E38" s="6" t="s">
        <v>138</v>
      </c>
      <c r="F38" s="6" t="s">
        <v>139</v>
      </c>
      <c r="G38" s="6" t="s">
        <v>140</v>
      </c>
      <c r="H38" s="6" t="s">
        <v>141</v>
      </c>
      <c r="I38" s="6" t="s">
        <v>142</v>
      </c>
      <c r="J38" s="6" t="s">
        <v>17</v>
      </c>
      <c r="K38" s="6" t="s">
        <v>138</v>
      </c>
      <c r="L38" s="6" t="s">
        <v>139</v>
      </c>
      <c r="M38" s="6" t="s">
        <v>140</v>
      </c>
      <c r="N38" s="6" t="s">
        <v>141</v>
      </c>
      <c r="O38" s="6" t="s">
        <v>142</v>
      </c>
      <c r="P38" s="6" t="s">
        <v>55</v>
      </c>
      <c r="Q38" s="6" t="s">
        <v>160</v>
      </c>
      <c r="R38" s="6" t="s">
        <v>153</v>
      </c>
      <c r="S38" s="6" t="s">
        <v>161</v>
      </c>
      <c r="T38" s="6" t="s">
        <v>154</v>
      </c>
      <c r="U38" s="6" t="s">
        <v>155</v>
      </c>
      <c r="V38" s="6" t="s">
        <v>156</v>
      </c>
      <c r="W38" s="6" t="s">
        <v>157</v>
      </c>
      <c r="X38" s="6" t="s">
        <v>158</v>
      </c>
      <c r="Y38" s="6" t="s">
        <v>159</v>
      </c>
      <c r="Z38" s="6"/>
      <c r="AA38" s="4">
        <f t="shared" si="0"/>
        <v>10</v>
      </c>
      <c r="AB38" s="2"/>
      <c r="AC38" s="4" t="s">
        <v>11</v>
      </c>
      <c r="AD38" s="8"/>
      <c r="AE38" s="4" t="s">
        <v>20</v>
      </c>
      <c r="AF38" s="8"/>
      <c r="AG38" s="4" t="s">
        <v>24</v>
      </c>
      <c r="AH38" s="8"/>
      <c r="AI38" s="4">
        <v>5</v>
      </c>
      <c r="AJ38" s="8"/>
      <c r="AK38" s="12" t="s">
        <v>134</v>
      </c>
    </row>
    <row r="39" spans="1:37" s="7" customFormat="1" x14ac:dyDescent="0.25">
      <c r="A39" s="5">
        <v>41663.486643518503</v>
      </c>
      <c r="B39" s="6" t="s">
        <v>9</v>
      </c>
      <c r="C39" s="6" t="s">
        <v>10</v>
      </c>
      <c r="D39" s="6" t="s">
        <v>16</v>
      </c>
      <c r="E39" s="6" t="s">
        <v>139</v>
      </c>
      <c r="F39" s="6" t="s">
        <v>140</v>
      </c>
      <c r="G39" s="6" t="s">
        <v>141</v>
      </c>
      <c r="H39" s="6" t="s">
        <v>142</v>
      </c>
      <c r="I39" s="6"/>
      <c r="J39" s="6" t="s">
        <v>17</v>
      </c>
      <c r="K39" s="6" t="s">
        <v>138</v>
      </c>
      <c r="L39" s="6" t="s">
        <v>139</v>
      </c>
      <c r="M39" s="6" t="s">
        <v>140</v>
      </c>
      <c r="N39" s="6" t="s">
        <v>141</v>
      </c>
      <c r="O39" s="6" t="s">
        <v>142</v>
      </c>
      <c r="P39" s="6" t="s">
        <v>55</v>
      </c>
      <c r="Q39" s="6" t="s">
        <v>160</v>
      </c>
      <c r="R39" s="6" t="s">
        <v>153</v>
      </c>
      <c r="S39" s="6" t="s">
        <v>161</v>
      </c>
      <c r="T39" s="6" t="s">
        <v>154</v>
      </c>
      <c r="U39" s="6" t="s">
        <v>156</v>
      </c>
      <c r="V39" s="6" t="s">
        <v>157</v>
      </c>
      <c r="W39" s="6" t="s">
        <v>158</v>
      </c>
      <c r="X39" s="6"/>
      <c r="Y39" s="6"/>
      <c r="Z39" s="6"/>
      <c r="AA39" s="4">
        <f t="shared" si="0"/>
        <v>8</v>
      </c>
      <c r="AB39" s="2"/>
      <c r="AC39" s="4" t="s">
        <v>11</v>
      </c>
      <c r="AD39" s="8"/>
      <c r="AE39" s="4" t="s">
        <v>20</v>
      </c>
      <c r="AF39" s="8"/>
      <c r="AG39" s="4" t="s">
        <v>24</v>
      </c>
      <c r="AH39" s="8"/>
      <c r="AI39" s="4">
        <v>5</v>
      </c>
      <c r="AJ39" s="8"/>
      <c r="AK39" s="12" t="s">
        <v>39</v>
      </c>
    </row>
    <row r="40" spans="1:37" s="7" customFormat="1" x14ac:dyDescent="0.25">
      <c r="A40" s="5">
        <v>41663.486990740697</v>
      </c>
      <c r="B40" s="6" t="s">
        <v>32</v>
      </c>
      <c r="C40" s="6" t="s">
        <v>10</v>
      </c>
      <c r="D40" s="6" t="s">
        <v>16</v>
      </c>
      <c r="E40" s="6" t="s">
        <v>138</v>
      </c>
      <c r="F40" s="6" t="s">
        <v>139</v>
      </c>
      <c r="G40" s="6" t="s">
        <v>141</v>
      </c>
      <c r="H40" s="6" t="s">
        <v>142</v>
      </c>
      <c r="I40" s="6"/>
      <c r="J40" s="6" t="s">
        <v>17</v>
      </c>
      <c r="K40" s="6" t="s">
        <v>138</v>
      </c>
      <c r="L40" s="6" t="s">
        <v>139</v>
      </c>
      <c r="M40" s="6" t="s">
        <v>140</v>
      </c>
      <c r="N40" s="6" t="s">
        <v>141</v>
      </c>
      <c r="O40" s="6" t="s">
        <v>142</v>
      </c>
      <c r="P40" s="6" t="s">
        <v>55</v>
      </c>
      <c r="Q40" s="6" t="s">
        <v>160</v>
      </c>
      <c r="R40" s="6" t="s">
        <v>153</v>
      </c>
      <c r="S40" s="6" t="s">
        <v>156</v>
      </c>
      <c r="T40" s="6" t="s">
        <v>157</v>
      </c>
      <c r="U40" s="6"/>
      <c r="V40" s="6"/>
      <c r="W40" s="6"/>
      <c r="X40" s="6"/>
      <c r="Y40" s="6"/>
      <c r="Z40" s="6"/>
      <c r="AA40" s="4">
        <f t="shared" si="0"/>
        <v>5</v>
      </c>
      <c r="AB40" s="2"/>
      <c r="AC40" s="4" t="s">
        <v>11</v>
      </c>
      <c r="AD40" s="8"/>
      <c r="AE40" s="4" t="s">
        <v>20</v>
      </c>
      <c r="AF40" s="8"/>
      <c r="AG40" s="4" t="s">
        <v>21</v>
      </c>
      <c r="AH40" s="8"/>
      <c r="AI40" s="4">
        <v>5</v>
      </c>
      <c r="AJ40" s="8"/>
      <c r="AK40" s="12" t="s">
        <v>42</v>
      </c>
    </row>
    <row r="41" spans="1:37" s="7" customFormat="1" x14ac:dyDescent="0.25">
      <c r="A41" s="5">
        <v>41663.487164351798</v>
      </c>
      <c r="B41" s="6" t="s">
        <v>9</v>
      </c>
      <c r="C41" s="6" t="s">
        <v>10</v>
      </c>
      <c r="D41" s="6" t="s">
        <v>16</v>
      </c>
      <c r="E41" s="6" t="s">
        <v>138</v>
      </c>
      <c r="F41" s="6" t="s">
        <v>139</v>
      </c>
      <c r="G41" s="6" t="s">
        <v>141</v>
      </c>
      <c r="H41" s="6" t="s">
        <v>142</v>
      </c>
      <c r="I41" s="6"/>
      <c r="J41" s="6" t="s">
        <v>17</v>
      </c>
      <c r="K41" s="6" t="s">
        <v>138</v>
      </c>
      <c r="L41" s="6" t="s">
        <v>139</v>
      </c>
      <c r="M41" s="6" t="s">
        <v>140</v>
      </c>
      <c r="N41" s="6" t="s">
        <v>141</v>
      </c>
      <c r="O41" s="6"/>
      <c r="P41" s="6" t="s">
        <v>55</v>
      </c>
      <c r="Q41" s="6" t="s">
        <v>160</v>
      </c>
      <c r="R41" s="6" t="s">
        <v>161</v>
      </c>
      <c r="S41" s="6" t="s">
        <v>156</v>
      </c>
      <c r="T41" s="6" t="s">
        <v>157</v>
      </c>
      <c r="U41" s="6" t="s">
        <v>158</v>
      </c>
      <c r="V41" s="6"/>
      <c r="W41" s="6"/>
      <c r="X41" s="6"/>
      <c r="Y41" s="6"/>
      <c r="Z41" s="6"/>
      <c r="AA41" s="4">
        <f t="shared" si="0"/>
        <v>6</v>
      </c>
      <c r="AB41" s="2"/>
      <c r="AC41" s="4" t="s">
        <v>19</v>
      </c>
      <c r="AD41" s="8"/>
      <c r="AE41" s="4" t="s">
        <v>20</v>
      </c>
      <c r="AF41" s="8"/>
      <c r="AG41" s="4" t="s">
        <v>24</v>
      </c>
      <c r="AH41" s="8"/>
      <c r="AI41" s="4">
        <v>4</v>
      </c>
      <c r="AJ41" s="8"/>
      <c r="AK41" s="12" t="s">
        <v>45</v>
      </c>
    </row>
    <row r="42" spans="1:37" s="7" customFormat="1" x14ac:dyDescent="0.25">
      <c r="A42" s="5">
        <v>41663.542627314797</v>
      </c>
      <c r="B42" s="6" t="s">
        <v>32</v>
      </c>
      <c r="C42" s="6" t="s">
        <v>10</v>
      </c>
      <c r="D42" s="6" t="s">
        <v>81</v>
      </c>
      <c r="E42" s="6" t="s">
        <v>139</v>
      </c>
      <c r="F42" s="6" t="s">
        <v>140</v>
      </c>
      <c r="G42" s="6" t="s">
        <v>141</v>
      </c>
      <c r="H42" s="6"/>
      <c r="I42" s="6"/>
      <c r="J42" s="6" t="s">
        <v>23</v>
      </c>
      <c r="K42" s="6" t="s">
        <v>141</v>
      </c>
      <c r="L42" s="6"/>
      <c r="M42" s="6"/>
      <c r="N42" s="6"/>
      <c r="O42" s="6"/>
      <c r="P42" s="6" t="s">
        <v>55</v>
      </c>
      <c r="Q42" s="6" t="s">
        <v>160</v>
      </c>
      <c r="R42" s="6" t="s">
        <v>153</v>
      </c>
      <c r="S42" s="6" t="s">
        <v>161</v>
      </c>
      <c r="T42" s="6" t="s">
        <v>156</v>
      </c>
      <c r="U42" s="6" t="s">
        <v>157</v>
      </c>
      <c r="V42" s="6"/>
      <c r="W42" s="6"/>
      <c r="X42" s="6"/>
      <c r="Y42" s="6"/>
      <c r="Z42" s="6"/>
      <c r="AA42" s="4">
        <f t="shared" si="0"/>
        <v>6</v>
      </c>
      <c r="AB42" s="2"/>
      <c r="AC42" s="4" t="s">
        <v>11</v>
      </c>
      <c r="AD42" s="8"/>
      <c r="AE42" s="4" t="s">
        <v>20</v>
      </c>
      <c r="AF42" s="8"/>
      <c r="AG42" s="4" t="s">
        <v>24</v>
      </c>
      <c r="AH42" s="8"/>
      <c r="AI42" s="4">
        <v>5</v>
      </c>
      <c r="AJ42" s="8"/>
      <c r="AK42" s="12" t="s">
        <v>75</v>
      </c>
    </row>
    <row r="43" spans="1:37" s="7" customFormat="1" x14ac:dyDescent="0.25">
      <c r="A43" s="5">
        <v>41663.5452546296</v>
      </c>
      <c r="B43" s="6" t="s">
        <v>32</v>
      </c>
      <c r="C43" s="6" t="s">
        <v>10</v>
      </c>
      <c r="D43" s="6" t="s">
        <v>16</v>
      </c>
      <c r="E43" s="6" t="s">
        <v>139</v>
      </c>
      <c r="F43" s="6" t="s">
        <v>140</v>
      </c>
      <c r="G43" s="6" t="s">
        <v>141</v>
      </c>
      <c r="H43" s="6"/>
      <c r="I43" s="6"/>
      <c r="J43" s="6" t="s">
        <v>17</v>
      </c>
      <c r="K43" s="6" t="s">
        <v>138</v>
      </c>
      <c r="L43" s="6" t="s">
        <v>139</v>
      </c>
      <c r="M43" s="6" t="s">
        <v>140</v>
      </c>
      <c r="N43" s="6" t="s">
        <v>141</v>
      </c>
      <c r="O43" s="6" t="s">
        <v>142</v>
      </c>
      <c r="P43" s="6" t="s">
        <v>55</v>
      </c>
      <c r="Q43" s="6" t="s">
        <v>160</v>
      </c>
      <c r="R43" s="6" t="s">
        <v>153</v>
      </c>
      <c r="S43" s="6" t="s">
        <v>161</v>
      </c>
      <c r="T43" s="6" t="s">
        <v>154</v>
      </c>
      <c r="U43" s="6" t="s">
        <v>155</v>
      </c>
      <c r="V43" s="6" t="s">
        <v>156</v>
      </c>
      <c r="W43" s="6" t="s">
        <v>157</v>
      </c>
      <c r="X43" s="6" t="s">
        <v>158</v>
      </c>
      <c r="Y43" s="6" t="s">
        <v>159</v>
      </c>
      <c r="Z43" s="6"/>
      <c r="AA43" s="4">
        <f t="shared" si="0"/>
        <v>10</v>
      </c>
      <c r="AB43" s="2"/>
      <c r="AC43" s="4" t="s">
        <v>11</v>
      </c>
      <c r="AD43" s="8"/>
      <c r="AE43" s="4" t="s">
        <v>20</v>
      </c>
      <c r="AF43" s="8"/>
      <c r="AG43" s="4" t="s">
        <v>21</v>
      </c>
      <c r="AH43" s="8"/>
      <c r="AI43" s="4">
        <v>5</v>
      </c>
      <c r="AJ43" s="8"/>
      <c r="AK43" s="12" t="s">
        <v>105</v>
      </c>
    </row>
    <row r="44" spans="1:37" s="7" customFormat="1" x14ac:dyDescent="0.25">
      <c r="A44" s="5">
        <v>41663.582245370402</v>
      </c>
      <c r="B44" s="6" t="s">
        <v>108</v>
      </c>
      <c r="C44" s="6" t="s">
        <v>10</v>
      </c>
      <c r="D44" s="6" t="s">
        <v>81</v>
      </c>
      <c r="E44" s="6" t="s">
        <v>139</v>
      </c>
      <c r="F44" s="6" t="s">
        <v>140</v>
      </c>
      <c r="G44" s="6" t="s">
        <v>141</v>
      </c>
      <c r="H44" s="6" t="s">
        <v>142</v>
      </c>
      <c r="I44" s="6"/>
      <c r="J44" s="6" t="s">
        <v>17</v>
      </c>
      <c r="K44" s="6" t="s">
        <v>138</v>
      </c>
      <c r="L44" s="6" t="s">
        <v>139</v>
      </c>
      <c r="M44" s="6" t="s">
        <v>140</v>
      </c>
      <c r="N44" s="6" t="s">
        <v>141</v>
      </c>
      <c r="O44" s="6" t="s">
        <v>142</v>
      </c>
      <c r="P44" s="6" t="s">
        <v>55</v>
      </c>
      <c r="Q44" s="6" t="s">
        <v>160</v>
      </c>
      <c r="R44" s="6" t="s">
        <v>153</v>
      </c>
      <c r="S44" s="6" t="s">
        <v>161</v>
      </c>
      <c r="T44" s="6" t="s">
        <v>154</v>
      </c>
      <c r="U44" s="6" t="s">
        <v>156</v>
      </c>
      <c r="V44" s="6" t="s">
        <v>158</v>
      </c>
      <c r="W44" s="6" t="s">
        <v>159</v>
      </c>
      <c r="X44" s="6"/>
      <c r="Y44" s="6"/>
      <c r="Z44" s="6"/>
      <c r="AA44" s="4">
        <f t="shared" si="0"/>
        <v>8</v>
      </c>
      <c r="AB44" s="2"/>
      <c r="AC44" s="4" t="s">
        <v>11</v>
      </c>
      <c r="AD44" s="8"/>
      <c r="AE44" s="4" t="s">
        <v>20</v>
      </c>
      <c r="AF44" s="8"/>
      <c r="AG44" s="4" t="s">
        <v>21</v>
      </c>
      <c r="AH44" s="8"/>
      <c r="AI44" s="4">
        <v>5</v>
      </c>
      <c r="AJ44" s="8"/>
      <c r="AK44" s="12" t="s">
        <v>114</v>
      </c>
    </row>
    <row r="45" spans="1:37" s="7" customFormat="1" x14ac:dyDescent="0.25">
      <c r="A45" s="5">
        <v>41663.582361111097</v>
      </c>
      <c r="B45" s="6" t="s">
        <v>108</v>
      </c>
      <c r="C45" s="6" t="s">
        <v>10</v>
      </c>
      <c r="D45" s="6" t="s">
        <v>16</v>
      </c>
      <c r="E45" s="6" t="s">
        <v>138</v>
      </c>
      <c r="F45" s="6" t="s">
        <v>139</v>
      </c>
      <c r="G45" s="6" t="s">
        <v>141</v>
      </c>
      <c r="H45" s="6" t="s">
        <v>142</v>
      </c>
      <c r="I45" s="6"/>
      <c r="J45" s="6" t="s">
        <v>17</v>
      </c>
      <c r="K45" s="6" t="s">
        <v>138</v>
      </c>
      <c r="L45" s="6" t="s">
        <v>139</v>
      </c>
      <c r="M45" s="6" t="s">
        <v>140</v>
      </c>
      <c r="N45" s="6" t="s">
        <v>141</v>
      </c>
      <c r="O45" s="6" t="s">
        <v>142</v>
      </c>
      <c r="P45" s="6" t="s">
        <v>55</v>
      </c>
      <c r="Q45" s="6" t="s">
        <v>160</v>
      </c>
      <c r="R45" s="6" t="s">
        <v>153</v>
      </c>
      <c r="S45" s="6" t="s">
        <v>161</v>
      </c>
      <c r="T45" s="6" t="s">
        <v>154</v>
      </c>
      <c r="U45" s="6" t="s">
        <v>155</v>
      </c>
      <c r="V45" s="6" t="s">
        <v>156</v>
      </c>
      <c r="W45" s="6" t="s">
        <v>157</v>
      </c>
      <c r="X45" s="6" t="s">
        <v>158</v>
      </c>
      <c r="Y45" s="6" t="s">
        <v>159</v>
      </c>
      <c r="Z45" s="6"/>
      <c r="AA45" s="4">
        <f t="shared" si="0"/>
        <v>10</v>
      </c>
      <c r="AB45" s="2"/>
      <c r="AC45" s="4" t="s">
        <v>11</v>
      </c>
      <c r="AD45" s="8"/>
      <c r="AE45" s="4" t="s">
        <v>20</v>
      </c>
      <c r="AF45" s="8"/>
      <c r="AG45" s="4" t="s">
        <v>24</v>
      </c>
      <c r="AH45" s="8"/>
      <c r="AI45" s="4">
        <v>5</v>
      </c>
      <c r="AJ45" s="8"/>
      <c r="AK45" s="12" t="s">
        <v>116</v>
      </c>
    </row>
    <row r="46" spans="1:37" s="7" customFormat="1" x14ac:dyDescent="0.25">
      <c r="A46" s="5">
        <v>41663.5832407407</v>
      </c>
      <c r="B46" s="6" t="s">
        <v>108</v>
      </c>
      <c r="C46" s="6" t="s">
        <v>10</v>
      </c>
      <c r="D46" s="6" t="s">
        <v>81</v>
      </c>
      <c r="E46" s="6" t="s">
        <v>139</v>
      </c>
      <c r="F46" s="6" t="s">
        <v>140</v>
      </c>
      <c r="G46" s="6" t="s">
        <v>141</v>
      </c>
      <c r="H46" s="6"/>
      <c r="I46" s="6"/>
      <c r="J46" s="6" t="s">
        <v>17</v>
      </c>
      <c r="K46" s="6" t="s">
        <v>138</v>
      </c>
      <c r="L46" s="6" t="s">
        <v>139</v>
      </c>
      <c r="M46" s="6" t="s">
        <v>140</v>
      </c>
      <c r="N46" s="6" t="s">
        <v>141</v>
      </c>
      <c r="O46" s="6"/>
      <c r="P46" s="6" t="s">
        <v>55</v>
      </c>
      <c r="Q46" s="6" t="s">
        <v>160</v>
      </c>
      <c r="R46" s="6" t="s">
        <v>153</v>
      </c>
      <c r="S46" s="6" t="s">
        <v>161</v>
      </c>
      <c r="T46" s="6" t="s">
        <v>154</v>
      </c>
      <c r="U46" s="6" t="s">
        <v>156</v>
      </c>
      <c r="V46" s="6" t="s">
        <v>157</v>
      </c>
      <c r="W46" s="6" t="s">
        <v>158</v>
      </c>
      <c r="X46" s="6" t="s">
        <v>159</v>
      </c>
      <c r="Y46" s="6"/>
      <c r="Z46" s="6"/>
      <c r="AA46" s="4">
        <f t="shared" si="0"/>
        <v>9</v>
      </c>
      <c r="AB46" s="2"/>
      <c r="AC46" s="4" t="s">
        <v>11</v>
      </c>
      <c r="AD46" s="8"/>
      <c r="AE46" s="4" t="s">
        <v>12</v>
      </c>
      <c r="AF46" s="8"/>
      <c r="AG46" s="4" t="s">
        <v>24</v>
      </c>
      <c r="AH46" s="8"/>
      <c r="AI46" s="4">
        <v>5</v>
      </c>
      <c r="AJ46" s="8"/>
      <c r="AK46" s="12" t="s">
        <v>120</v>
      </c>
    </row>
    <row r="47" spans="1:37" s="7" customFormat="1" x14ac:dyDescent="0.25">
      <c r="A47" s="5">
        <v>41663.583946759303</v>
      </c>
      <c r="B47" s="6" t="s">
        <v>108</v>
      </c>
      <c r="C47" s="6" t="s">
        <v>15</v>
      </c>
      <c r="D47" s="6" t="s">
        <v>81</v>
      </c>
      <c r="E47" s="6" t="s">
        <v>139</v>
      </c>
      <c r="F47" s="6" t="s">
        <v>140</v>
      </c>
      <c r="G47" s="6" t="s">
        <v>141</v>
      </c>
      <c r="H47" s="6" t="s">
        <v>142</v>
      </c>
      <c r="I47" s="6"/>
      <c r="J47" s="6" t="s">
        <v>81</v>
      </c>
      <c r="K47" s="6" t="s">
        <v>139</v>
      </c>
      <c r="L47" s="6" t="s">
        <v>140</v>
      </c>
      <c r="M47" s="6" t="s">
        <v>141</v>
      </c>
      <c r="N47" s="6" t="s">
        <v>142</v>
      </c>
      <c r="O47" s="6"/>
      <c r="P47" s="6" t="s">
        <v>55</v>
      </c>
      <c r="Q47" s="6" t="s">
        <v>160</v>
      </c>
      <c r="R47" s="6" t="s">
        <v>153</v>
      </c>
      <c r="S47" s="6" t="s">
        <v>161</v>
      </c>
      <c r="T47" s="6"/>
      <c r="U47" s="6"/>
      <c r="V47" s="6"/>
      <c r="W47" s="6"/>
      <c r="X47" s="6"/>
      <c r="Y47" s="6"/>
      <c r="Z47" s="6"/>
      <c r="AA47" s="4">
        <f t="shared" si="0"/>
        <v>4</v>
      </c>
      <c r="AB47" s="2"/>
      <c r="AC47" s="4" t="s">
        <v>11</v>
      </c>
      <c r="AD47" s="8"/>
      <c r="AE47" s="4" t="s">
        <v>20</v>
      </c>
      <c r="AF47" s="8"/>
      <c r="AG47" s="4" t="s">
        <v>24</v>
      </c>
      <c r="AH47" s="8"/>
      <c r="AI47" s="4">
        <v>5</v>
      </c>
      <c r="AJ47" s="8"/>
      <c r="AK47" s="12" t="s">
        <v>123</v>
      </c>
    </row>
    <row r="48" spans="1:37" s="7" customFormat="1" x14ac:dyDescent="0.25">
      <c r="A48" s="5">
        <v>41663.485925925903</v>
      </c>
      <c r="B48" s="6" t="s">
        <v>9</v>
      </c>
      <c r="C48" s="6" t="s">
        <v>15</v>
      </c>
      <c r="D48" s="6" t="s">
        <v>16</v>
      </c>
      <c r="E48" s="6"/>
      <c r="F48" s="6"/>
      <c r="G48" s="6"/>
      <c r="H48" s="6"/>
      <c r="I48" s="6"/>
      <c r="J48" s="6" t="s">
        <v>17</v>
      </c>
      <c r="K48" s="6"/>
      <c r="L48" s="6"/>
      <c r="M48" s="6"/>
      <c r="N48" s="6"/>
      <c r="O48" s="6"/>
      <c r="P48" s="6" t="s">
        <v>18</v>
      </c>
      <c r="Q48" s="6"/>
      <c r="R48" s="6"/>
      <c r="S48" s="6"/>
      <c r="T48" s="6"/>
      <c r="U48" s="6"/>
      <c r="V48" s="6"/>
      <c r="W48" s="6"/>
      <c r="X48" s="6"/>
      <c r="Y48" s="6"/>
      <c r="Z48" s="6"/>
      <c r="AA48" s="4">
        <f t="shared" si="0"/>
        <v>1</v>
      </c>
      <c r="AB48" s="2"/>
      <c r="AC48" s="4" t="s">
        <v>19</v>
      </c>
      <c r="AD48" s="8"/>
      <c r="AE48" s="4" t="s">
        <v>20</v>
      </c>
      <c r="AF48" s="8"/>
      <c r="AG48" s="4" t="s">
        <v>21</v>
      </c>
      <c r="AH48" s="8"/>
      <c r="AI48" s="4">
        <v>3</v>
      </c>
      <c r="AJ48" s="8"/>
      <c r="AK48" s="12" t="s">
        <v>22</v>
      </c>
    </row>
    <row r="49" spans="1:37" s="7" customFormat="1" x14ac:dyDescent="0.25">
      <c r="A49" s="5">
        <v>41663.485983796301</v>
      </c>
      <c r="B49" s="6" t="s">
        <v>9</v>
      </c>
      <c r="C49" s="6" t="s">
        <v>15</v>
      </c>
      <c r="D49" s="6" t="s">
        <v>26</v>
      </c>
      <c r="E49" s="6"/>
      <c r="F49" s="6"/>
      <c r="G49" s="6"/>
      <c r="H49" s="6"/>
      <c r="I49" s="6"/>
      <c r="J49" s="6" t="s">
        <v>27</v>
      </c>
      <c r="K49" s="6"/>
      <c r="L49" s="6"/>
      <c r="M49" s="6"/>
      <c r="N49" s="6"/>
      <c r="O49" s="6"/>
      <c r="P49" s="6" t="s">
        <v>28</v>
      </c>
      <c r="Q49" s="6"/>
      <c r="R49" s="6"/>
      <c r="S49" s="6"/>
      <c r="T49" s="6"/>
      <c r="U49" s="6"/>
      <c r="V49" s="6"/>
      <c r="W49" s="6"/>
      <c r="X49" s="6"/>
      <c r="Y49" s="6"/>
      <c r="Z49" s="6"/>
      <c r="AA49" s="4">
        <f t="shared" si="0"/>
        <v>1</v>
      </c>
      <c r="AB49" s="2"/>
      <c r="AC49" s="4" t="s">
        <v>19</v>
      </c>
      <c r="AD49" s="8"/>
      <c r="AE49" s="4" t="s">
        <v>20</v>
      </c>
      <c r="AF49" s="8"/>
      <c r="AG49" s="4" t="s">
        <v>21</v>
      </c>
      <c r="AH49" s="8"/>
      <c r="AI49" s="4">
        <v>4</v>
      </c>
      <c r="AJ49" s="8"/>
      <c r="AK49" s="12" t="s">
        <v>29</v>
      </c>
    </row>
    <row r="50" spans="1:37" s="7" customFormat="1" x14ac:dyDescent="0.25">
      <c r="A50" s="5">
        <v>41663.486145833303</v>
      </c>
      <c r="B50" s="6" t="s">
        <v>9</v>
      </c>
      <c r="C50" s="6" t="s">
        <v>10</v>
      </c>
      <c r="D50" s="6" t="s">
        <v>16</v>
      </c>
      <c r="E50" s="6" t="s">
        <v>141</v>
      </c>
      <c r="F50" s="6"/>
      <c r="G50" s="6"/>
      <c r="H50" s="6"/>
      <c r="I50" s="6"/>
      <c r="J50" s="6" t="s">
        <v>26</v>
      </c>
      <c r="K50" s="6"/>
      <c r="L50" s="6"/>
      <c r="M50" s="6"/>
      <c r="N50" s="6"/>
      <c r="O50" s="6"/>
      <c r="P50" s="6" t="s">
        <v>55</v>
      </c>
      <c r="Q50" s="6" t="s">
        <v>160</v>
      </c>
      <c r="R50" s="6" t="s">
        <v>161</v>
      </c>
      <c r="S50" s="6"/>
      <c r="T50" s="6"/>
      <c r="U50" s="6"/>
      <c r="V50" s="6"/>
      <c r="W50" s="6"/>
      <c r="X50" s="6"/>
      <c r="Y50" s="6"/>
      <c r="Z50" s="6"/>
      <c r="AA50" s="4">
        <f t="shared" si="0"/>
        <v>3</v>
      </c>
      <c r="AB50" s="2"/>
      <c r="AC50" s="4" t="s">
        <v>11</v>
      </c>
      <c r="AD50" s="8"/>
      <c r="AE50" s="4" t="s">
        <v>12</v>
      </c>
      <c r="AF50" s="8"/>
      <c r="AG50" s="4" t="s">
        <v>24</v>
      </c>
      <c r="AH50" s="8"/>
      <c r="AI50" s="4">
        <v>5</v>
      </c>
      <c r="AJ50" s="8"/>
      <c r="AK50" s="12" t="s">
        <v>30</v>
      </c>
    </row>
    <row r="51" spans="1:37" s="7" customFormat="1" x14ac:dyDescent="0.25">
      <c r="A51" s="5">
        <v>41663.486250000002</v>
      </c>
      <c r="B51" s="6" t="s">
        <v>9</v>
      </c>
      <c r="C51" s="6" t="s">
        <v>10</v>
      </c>
      <c r="D51" s="6" t="s">
        <v>23</v>
      </c>
      <c r="E51" s="6"/>
      <c r="F51" s="6"/>
      <c r="G51" s="6"/>
      <c r="H51" s="6"/>
      <c r="I51" s="6"/>
      <c r="J51" s="6" t="s">
        <v>23</v>
      </c>
      <c r="K51" s="6"/>
      <c r="L51" s="6"/>
      <c r="M51" s="6"/>
      <c r="N51" s="6"/>
      <c r="O51" s="6"/>
      <c r="P51" s="6" t="s">
        <v>18</v>
      </c>
      <c r="Q51" s="6"/>
      <c r="R51" s="6"/>
      <c r="S51" s="6"/>
      <c r="T51" s="6"/>
      <c r="U51" s="6"/>
      <c r="V51" s="6"/>
      <c r="W51" s="6"/>
      <c r="X51" s="6"/>
      <c r="Y51" s="6"/>
      <c r="Z51" s="6"/>
      <c r="AA51" s="4">
        <f t="shared" si="0"/>
        <v>1</v>
      </c>
      <c r="AB51" s="2"/>
      <c r="AC51" s="4" t="s">
        <v>11</v>
      </c>
      <c r="AD51" s="8"/>
      <c r="AE51" s="4" t="s">
        <v>20</v>
      </c>
      <c r="AF51" s="8"/>
      <c r="AG51" s="4" t="s">
        <v>21</v>
      </c>
      <c r="AH51" s="8"/>
      <c r="AI51" s="4">
        <v>5</v>
      </c>
      <c r="AJ51" s="8"/>
      <c r="AK51" s="12" t="s">
        <v>31</v>
      </c>
    </row>
    <row r="52" spans="1:37" s="7" customFormat="1" x14ac:dyDescent="0.25">
      <c r="A52" s="5">
        <v>41663.4863541667</v>
      </c>
      <c r="B52" s="6" t="s">
        <v>32</v>
      </c>
      <c r="C52" s="6" t="s">
        <v>15</v>
      </c>
      <c r="D52" s="6" t="s">
        <v>33</v>
      </c>
      <c r="E52" s="6"/>
      <c r="F52" s="6"/>
      <c r="G52" s="6"/>
      <c r="H52" s="6"/>
      <c r="I52" s="6"/>
      <c r="J52" s="6" t="s">
        <v>17</v>
      </c>
      <c r="K52" s="6" t="s">
        <v>138</v>
      </c>
      <c r="L52" s="6" t="s">
        <v>139</v>
      </c>
      <c r="M52" s="6" t="s">
        <v>140</v>
      </c>
      <c r="N52" s="6" t="s">
        <v>141</v>
      </c>
      <c r="O52" s="6" t="s">
        <v>142</v>
      </c>
      <c r="P52" s="6" t="s">
        <v>28</v>
      </c>
      <c r="Q52" s="6"/>
      <c r="R52" s="6"/>
      <c r="S52" s="6"/>
      <c r="T52" s="6"/>
      <c r="U52" s="6"/>
      <c r="V52" s="6"/>
      <c r="W52" s="6"/>
      <c r="X52" s="6"/>
      <c r="Y52" s="6"/>
      <c r="Z52" s="6"/>
      <c r="AA52" s="4">
        <f t="shared" si="0"/>
        <v>1</v>
      </c>
      <c r="AB52" s="2"/>
      <c r="AC52" s="4" t="s">
        <v>11</v>
      </c>
      <c r="AD52" s="8"/>
      <c r="AE52" s="4" t="s">
        <v>20</v>
      </c>
      <c r="AF52" s="8"/>
      <c r="AG52" s="4" t="s">
        <v>24</v>
      </c>
      <c r="AH52" s="8"/>
      <c r="AI52" s="4">
        <v>5</v>
      </c>
      <c r="AJ52" s="8"/>
      <c r="AK52" s="12" t="s">
        <v>34</v>
      </c>
    </row>
    <row r="53" spans="1:37" s="7" customFormat="1" x14ac:dyDescent="0.25">
      <c r="A53" s="5">
        <v>41663.486377314803</v>
      </c>
      <c r="B53" s="6" t="s">
        <v>9</v>
      </c>
      <c r="C53" s="6" t="s">
        <v>10</v>
      </c>
      <c r="D53" s="6" t="s">
        <v>16</v>
      </c>
      <c r="E53" s="6"/>
      <c r="F53" s="6"/>
      <c r="G53" s="6"/>
      <c r="H53" s="6"/>
      <c r="I53" s="6"/>
      <c r="J53" s="6" t="s">
        <v>35</v>
      </c>
      <c r="K53" s="6"/>
      <c r="L53" s="6"/>
      <c r="M53" s="6"/>
      <c r="N53" s="6"/>
      <c r="O53" s="6"/>
      <c r="P53" s="6" t="s">
        <v>28</v>
      </c>
      <c r="Q53" s="6"/>
      <c r="R53" s="6"/>
      <c r="S53" s="6"/>
      <c r="T53" s="6"/>
      <c r="U53" s="6"/>
      <c r="V53" s="6"/>
      <c r="W53" s="6"/>
      <c r="X53" s="6"/>
      <c r="Y53" s="6"/>
      <c r="Z53" s="6"/>
      <c r="AA53" s="4">
        <f t="shared" si="0"/>
        <v>1</v>
      </c>
      <c r="AB53" s="2"/>
      <c r="AC53" s="4" t="s">
        <v>19</v>
      </c>
      <c r="AD53" s="8"/>
      <c r="AE53" s="4" t="s">
        <v>20</v>
      </c>
      <c r="AF53" s="8"/>
      <c r="AG53" s="4" t="s">
        <v>21</v>
      </c>
      <c r="AH53" s="8"/>
      <c r="AI53" s="4">
        <v>5</v>
      </c>
      <c r="AJ53" s="8"/>
      <c r="AK53" s="12" t="s">
        <v>36</v>
      </c>
    </row>
    <row r="54" spans="1:37" s="7" customFormat="1" ht="26.4" x14ac:dyDescent="0.25">
      <c r="A54" s="5">
        <v>41663.487199074101</v>
      </c>
      <c r="B54" s="6" t="s">
        <v>9</v>
      </c>
      <c r="C54" s="6" t="s">
        <v>15</v>
      </c>
      <c r="D54" s="6" t="s">
        <v>16</v>
      </c>
      <c r="E54" s="6"/>
      <c r="F54" s="6"/>
      <c r="G54" s="6"/>
      <c r="H54" s="6"/>
      <c r="I54" s="6"/>
      <c r="J54" s="6" t="s">
        <v>23</v>
      </c>
      <c r="K54" s="6"/>
      <c r="L54" s="6"/>
      <c r="M54" s="6"/>
      <c r="N54" s="6"/>
      <c r="O54" s="6"/>
      <c r="P54" s="6" t="s">
        <v>46</v>
      </c>
      <c r="Q54" s="6"/>
      <c r="R54" s="6"/>
      <c r="S54" s="6"/>
      <c r="T54" s="6"/>
      <c r="U54" s="6"/>
      <c r="V54" s="6"/>
      <c r="W54" s="6"/>
      <c r="X54" s="6"/>
      <c r="Y54" s="6"/>
      <c r="Z54" s="6"/>
      <c r="AA54" s="4">
        <f t="shared" si="0"/>
        <v>1</v>
      </c>
      <c r="AB54" s="2"/>
      <c r="AC54" s="4" t="s">
        <v>11</v>
      </c>
      <c r="AD54" s="8"/>
      <c r="AE54" s="4" t="s">
        <v>20</v>
      </c>
      <c r="AF54" s="8"/>
      <c r="AG54" s="4" t="s">
        <v>21</v>
      </c>
      <c r="AH54" s="8"/>
      <c r="AI54" s="4">
        <v>5</v>
      </c>
      <c r="AJ54" s="8"/>
      <c r="AK54" s="12" t="s">
        <v>47</v>
      </c>
    </row>
    <row r="55" spans="1:37" s="7" customFormat="1" x14ac:dyDescent="0.25">
      <c r="A55" s="5">
        <v>41663.487824074102</v>
      </c>
      <c r="B55" s="6" t="s">
        <v>9</v>
      </c>
      <c r="C55" s="6" t="s">
        <v>15</v>
      </c>
      <c r="D55" s="6" t="s">
        <v>53</v>
      </c>
      <c r="E55" s="6"/>
      <c r="F55" s="6"/>
      <c r="G55" s="6"/>
      <c r="H55" s="6"/>
      <c r="I55" s="6"/>
      <c r="J55" s="6" t="s">
        <v>54</v>
      </c>
      <c r="K55" s="6"/>
      <c r="L55" s="6"/>
      <c r="M55" s="6"/>
      <c r="N55" s="6"/>
      <c r="O55" s="6"/>
      <c r="P55" s="6" t="s">
        <v>55</v>
      </c>
      <c r="Q55" s="6"/>
      <c r="R55" s="6"/>
      <c r="S55" s="6"/>
      <c r="T55" s="6"/>
      <c r="U55" s="6"/>
      <c r="V55" s="6"/>
      <c r="W55" s="6"/>
      <c r="X55" s="6"/>
      <c r="Y55" s="6"/>
      <c r="Z55" s="6"/>
      <c r="AA55" s="4">
        <f t="shared" si="0"/>
        <v>1</v>
      </c>
      <c r="AB55" s="2"/>
      <c r="AC55" s="4" t="s">
        <v>19</v>
      </c>
      <c r="AD55" s="8"/>
      <c r="AE55" s="4" t="s">
        <v>20</v>
      </c>
      <c r="AF55" s="8"/>
      <c r="AG55" s="4" t="s">
        <v>24</v>
      </c>
      <c r="AH55" s="8"/>
      <c r="AI55" s="4">
        <v>5</v>
      </c>
      <c r="AJ55" s="8"/>
      <c r="AK55" s="12" t="s">
        <v>56</v>
      </c>
    </row>
    <row r="56" spans="1:37" s="7" customFormat="1" x14ac:dyDescent="0.25">
      <c r="A56" s="5">
        <v>41663.487847222197</v>
      </c>
      <c r="B56" s="6" t="s">
        <v>9</v>
      </c>
      <c r="C56" s="6" t="s">
        <v>10</v>
      </c>
      <c r="D56" s="6" t="s">
        <v>16</v>
      </c>
      <c r="E56" s="6"/>
      <c r="F56" s="6"/>
      <c r="G56" s="6"/>
      <c r="H56" s="6"/>
      <c r="I56" s="6"/>
      <c r="J56" s="6" t="s">
        <v>17</v>
      </c>
      <c r="K56" s="6"/>
      <c r="L56" s="6"/>
      <c r="M56" s="6"/>
      <c r="N56" s="6"/>
      <c r="O56" s="6"/>
      <c r="P56" s="6" t="s">
        <v>55</v>
      </c>
      <c r="Q56" s="6"/>
      <c r="R56" s="6"/>
      <c r="S56" s="6"/>
      <c r="T56" s="6"/>
      <c r="U56" s="6"/>
      <c r="V56" s="6"/>
      <c r="W56" s="6"/>
      <c r="X56" s="6"/>
      <c r="Y56" s="6"/>
      <c r="Z56" s="6"/>
      <c r="AA56" s="4">
        <f t="shared" si="0"/>
        <v>1</v>
      </c>
      <c r="AB56" s="2"/>
      <c r="AC56" s="4" t="s">
        <v>11</v>
      </c>
      <c r="AD56" s="8"/>
      <c r="AE56" s="4" t="s">
        <v>12</v>
      </c>
      <c r="AF56" s="8"/>
      <c r="AG56" s="4" t="s">
        <v>21</v>
      </c>
      <c r="AH56" s="8"/>
      <c r="AI56" s="4">
        <v>5</v>
      </c>
      <c r="AJ56" s="8"/>
      <c r="AK56" s="12" t="s">
        <v>57</v>
      </c>
    </row>
    <row r="57" spans="1:37" s="7" customFormat="1" x14ac:dyDescent="0.25">
      <c r="A57" s="5">
        <v>41663.487962963001</v>
      </c>
      <c r="B57" s="6" t="s">
        <v>9</v>
      </c>
      <c r="C57" s="6" t="s">
        <v>10</v>
      </c>
      <c r="D57" s="6" t="s">
        <v>81</v>
      </c>
      <c r="E57" s="6" t="s">
        <v>139</v>
      </c>
      <c r="F57" s="6" t="s">
        <v>141</v>
      </c>
      <c r="G57" s="6"/>
      <c r="H57" s="6"/>
      <c r="I57" s="6"/>
      <c r="J57" s="6" t="s">
        <v>81</v>
      </c>
      <c r="K57" s="6" t="s">
        <v>139</v>
      </c>
      <c r="L57" s="6" t="s">
        <v>140</v>
      </c>
      <c r="M57" s="6" t="s">
        <v>141</v>
      </c>
      <c r="N57" s="6"/>
      <c r="O57" s="6"/>
      <c r="P57" s="6" t="s">
        <v>55</v>
      </c>
      <c r="Q57" s="6" t="s">
        <v>153</v>
      </c>
      <c r="R57" s="6" t="s">
        <v>156</v>
      </c>
      <c r="S57" s="6"/>
      <c r="T57" s="6"/>
      <c r="U57" s="6"/>
      <c r="V57" s="6"/>
      <c r="W57" s="6"/>
      <c r="X57" s="6"/>
      <c r="Y57" s="6"/>
      <c r="Z57" s="6"/>
      <c r="AA57" s="4">
        <f t="shared" si="0"/>
        <v>3</v>
      </c>
      <c r="AB57" s="2"/>
      <c r="AC57" s="4" t="s">
        <v>19</v>
      </c>
      <c r="AD57" s="8"/>
      <c r="AE57" s="4" t="s">
        <v>20</v>
      </c>
      <c r="AF57" s="8"/>
      <c r="AG57" s="4" t="s">
        <v>24</v>
      </c>
      <c r="AH57" s="8"/>
      <c r="AI57" s="4">
        <v>5</v>
      </c>
      <c r="AJ57" s="8"/>
      <c r="AK57" s="12" t="s">
        <v>60</v>
      </c>
    </row>
    <row r="58" spans="1:37" s="7" customFormat="1" x14ac:dyDescent="0.25">
      <c r="A58" s="5">
        <v>41663.488020833298</v>
      </c>
      <c r="B58" s="6" t="s">
        <v>9</v>
      </c>
      <c r="C58" s="6" t="s">
        <v>10</v>
      </c>
      <c r="D58" s="6" t="s">
        <v>81</v>
      </c>
      <c r="E58" s="6" t="s">
        <v>139</v>
      </c>
      <c r="F58" s="6" t="s">
        <v>140</v>
      </c>
      <c r="G58" s="6"/>
      <c r="H58" s="6"/>
      <c r="I58" s="6"/>
      <c r="J58" s="6" t="s">
        <v>81</v>
      </c>
      <c r="K58" s="6" t="s">
        <v>139</v>
      </c>
      <c r="L58" s="6"/>
      <c r="M58" s="6"/>
      <c r="N58" s="6"/>
      <c r="O58" s="6"/>
      <c r="P58" s="6" t="s">
        <v>55</v>
      </c>
      <c r="Q58" s="6" t="s">
        <v>160</v>
      </c>
      <c r="R58" s="6" t="s">
        <v>153</v>
      </c>
      <c r="S58" s="6" t="s">
        <v>161</v>
      </c>
      <c r="T58" s="6" t="s">
        <v>156</v>
      </c>
      <c r="U58" s="6" t="s">
        <v>157</v>
      </c>
      <c r="V58" s="6" t="s">
        <v>159</v>
      </c>
      <c r="W58" s="6"/>
      <c r="X58" s="6"/>
      <c r="Y58" s="6"/>
      <c r="Z58" s="6"/>
      <c r="AA58" s="4">
        <f t="shared" si="0"/>
        <v>7</v>
      </c>
      <c r="AB58" s="2"/>
      <c r="AC58" s="4" t="s">
        <v>11</v>
      </c>
      <c r="AD58" s="8"/>
      <c r="AE58" s="4" t="s">
        <v>20</v>
      </c>
      <c r="AF58" s="8"/>
      <c r="AG58" s="4" t="s">
        <v>13</v>
      </c>
      <c r="AH58" s="8"/>
      <c r="AI58" s="4">
        <v>5</v>
      </c>
      <c r="AJ58" s="8"/>
      <c r="AK58" s="12" t="s">
        <v>61</v>
      </c>
    </row>
    <row r="59" spans="1:37" s="7" customFormat="1" x14ac:dyDescent="0.25">
      <c r="A59" s="5">
        <v>41663.488043981502</v>
      </c>
      <c r="B59" s="6" t="s">
        <v>9</v>
      </c>
      <c r="C59" s="6" t="s">
        <v>10</v>
      </c>
      <c r="D59" s="6" t="s">
        <v>23</v>
      </c>
      <c r="E59" s="6"/>
      <c r="F59" s="6"/>
      <c r="G59" s="6"/>
      <c r="H59" s="6"/>
      <c r="I59" s="6"/>
      <c r="J59" s="6" t="s">
        <v>26</v>
      </c>
      <c r="K59" s="6"/>
      <c r="L59" s="6"/>
      <c r="M59" s="6"/>
      <c r="N59" s="6"/>
      <c r="O59" s="6"/>
      <c r="P59" s="6" t="s">
        <v>55</v>
      </c>
      <c r="Q59" s="6" t="s">
        <v>160</v>
      </c>
      <c r="R59" s="6" t="s">
        <v>157</v>
      </c>
      <c r="S59" s="6"/>
      <c r="T59" s="6"/>
      <c r="U59" s="6"/>
      <c r="V59" s="6"/>
      <c r="W59" s="6"/>
      <c r="X59" s="6"/>
      <c r="Y59" s="6"/>
      <c r="Z59" s="6"/>
      <c r="AA59" s="4">
        <f t="shared" si="0"/>
        <v>3</v>
      </c>
      <c r="AB59" s="2"/>
      <c r="AC59" s="4" t="s">
        <v>19</v>
      </c>
      <c r="AD59" s="8"/>
      <c r="AE59" s="4" t="s">
        <v>20</v>
      </c>
      <c r="AF59" s="8"/>
      <c r="AG59" s="4" t="s">
        <v>24</v>
      </c>
      <c r="AH59" s="8"/>
      <c r="AI59" s="4">
        <v>5</v>
      </c>
      <c r="AJ59" s="8"/>
      <c r="AK59" s="12" t="s">
        <v>62</v>
      </c>
    </row>
    <row r="60" spans="1:37" s="7" customFormat="1" x14ac:dyDescent="0.25">
      <c r="A60" s="5">
        <v>41663.488090277802</v>
      </c>
      <c r="B60" s="6" t="s">
        <v>9</v>
      </c>
      <c r="C60" s="6" t="s">
        <v>10</v>
      </c>
      <c r="D60" s="6" t="s">
        <v>16</v>
      </c>
      <c r="E60" s="6" t="s">
        <v>142</v>
      </c>
      <c r="F60" s="6"/>
      <c r="G60" s="6"/>
      <c r="H60" s="6"/>
      <c r="I60" s="6"/>
      <c r="J60" s="6" t="s">
        <v>127</v>
      </c>
      <c r="K60" s="6" t="s">
        <v>140</v>
      </c>
      <c r="L60" s="6"/>
      <c r="M60" s="6"/>
      <c r="N60" s="6"/>
      <c r="O60" s="6"/>
      <c r="P60" s="6" t="s">
        <v>28</v>
      </c>
      <c r="Q60" s="6"/>
      <c r="R60" s="6"/>
      <c r="S60" s="6"/>
      <c r="T60" s="6"/>
      <c r="U60" s="6"/>
      <c r="V60" s="6"/>
      <c r="W60" s="6"/>
      <c r="X60" s="6"/>
      <c r="Y60" s="6"/>
      <c r="Z60" s="6"/>
      <c r="AA60" s="4">
        <f t="shared" si="0"/>
        <v>1</v>
      </c>
      <c r="AB60" s="2"/>
      <c r="AC60" s="4" t="s">
        <v>11</v>
      </c>
      <c r="AD60" s="8"/>
      <c r="AE60" s="4" t="s">
        <v>20</v>
      </c>
      <c r="AF60" s="8"/>
      <c r="AG60" s="4" t="s">
        <v>21</v>
      </c>
      <c r="AH60" s="8"/>
      <c r="AI60" s="4">
        <v>5</v>
      </c>
      <c r="AJ60" s="8"/>
      <c r="AK60" s="12" t="s">
        <v>64</v>
      </c>
    </row>
    <row r="61" spans="1:37" s="7" customFormat="1" x14ac:dyDescent="0.25">
      <c r="A61" s="5">
        <v>41663.488437499997</v>
      </c>
      <c r="B61" s="6" t="s">
        <v>9</v>
      </c>
      <c r="C61" s="6" t="s">
        <v>10</v>
      </c>
      <c r="D61" s="6" t="s">
        <v>16</v>
      </c>
      <c r="E61" s="6"/>
      <c r="F61" s="6"/>
      <c r="G61" s="6"/>
      <c r="H61" s="6"/>
      <c r="I61" s="6"/>
      <c r="J61" s="6" t="s">
        <v>65</v>
      </c>
      <c r="K61" s="6"/>
      <c r="L61" s="6"/>
      <c r="M61" s="6"/>
      <c r="N61" s="6"/>
      <c r="O61" s="6"/>
      <c r="P61" s="6" t="s">
        <v>66</v>
      </c>
      <c r="Q61" s="6"/>
      <c r="R61" s="6"/>
      <c r="S61" s="6"/>
      <c r="T61" s="6"/>
      <c r="U61" s="6"/>
      <c r="V61" s="6"/>
      <c r="W61" s="6"/>
      <c r="X61" s="6"/>
      <c r="Y61" s="6"/>
      <c r="Z61" s="6"/>
      <c r="AA61" s="4">
        <v>10</v>
      </c>
      <c r="AB61" s="2"/>
      <c r="AC61" s="4" t="s">
        <v>11</v>
      </c>
      <c r="AD61" s="8"/>
      <c r="AE61" s="4" t="s">
        <v>20</v>
      </c>
      <c r="AF61" s="8"/>
      <c r="AG61" s="4" t="s">
        <v>24</v>
      </c>
      <c r="AH61" s="8"/>
      <c r="AI61" s="4">
        <v>5</v>
      </c>
      <c r="AJ61" s="8"/>
      <c r="AK61" s="12" t="s">
        <v>67</v>
      </c>
    </row>
    <row r="62" spans="1:37" s="7" customFormat="1" x14ac:dyDescent="0.25">
      <c r="A62" s="5">
        <v>41663.541828703703</v>
      </c>
      <c r="B62" s="6" t="s">
        <v>32</v>
      </c>
      <c r="C62" s="6" t="s">
        <v>15</v>
      </c>
      <c r="D62" s="6" t="s">
        <v>68</v>
      </c>
      <c r="E62" s="6"/>
      <c r="F62" s="6"/>
      <c r="G62" s="6"/>
      <c r="H62" s="6"/>
      <c r="I62" s="6"/>
      <c r="J62" s="6" t="s">
        <v>68</v>
      </c>
      <c r="K62" s="6"/>
      <c r="L62" s="6"/>
      <c r="M62" s="6"/>
      <c r="N62" s="6"/>
      <c r="O62" s="6"/>
      <c r="P62" s="6" t="s">
        <v>28</v>
      </c>
      <c r="Q62" s="6" t="s">
        <v>156</v>
      </c>
      <c r="R62" s="6"/>
      <c r="S62" s="6"/>
      <c r="T62" s="6"/>
      <c r="U62" s="6"/>
      <c r="V62" s="6"/>
      <c r="W62" s="6"/>
      <c r="X62" s="6"/>
      <c r="Y62" s="6"/>
      <c r="Z62" s="6"/>
      <c r="AA62" s="4">
        <f t="shared" si="0"/>
        <v>2</v>
      </c>
      <c r="AB62" s="2"/>
      <c r="AC62" s="4" t="s">
        <v>11</v>
      </c>
      <c r="AD62" s="8"/>
      <c r="AE62" s="4" t="s">
        <v>20</v>
      </c>
      <c r="AF62" s="8"/>
      <c r="AG62" s="4" t="s">
        <v>24</v>
      </c>
      <c r="AH62" s="8"/>
      <c r="AI62" s="4">
        <v>5</v>
      </c>
      <c r="AJ62" s="8"/>
      <c r="AK62" s="12" t="s">
        <v>69</v>
      </c>
    </row>
    <row r="63" spans="1:37" s="7" customFormat="1" x14ac:dyDescent="0.25">
      <c r="A63" s="5">
        <v>41663.542291666701</v>
      </c>
      <c r="B63" s="6" t="s">
        <v>32</v>
      </c>
      <c r="C63" s="6" t="s">
        <v>10</v>
      </c>
      <c r="D63" s="6" t="s">
        <v>23</v>
      </c>
      <c r="E63" s="6"/>
      <c r="F63" s="6"/>
      <c r="G63" s="6"/>
      <c r="H63" s="6"/>
      <c r="I63" s="6"/>
      <c r="J63" s="6" t="s">
        <v>23</v>
      </c>
      <c r="K63" s="6"/>
      <c r="L63" s="6"/>
      <c r="M63" s="6"/>
      <c r="N63" s="6"/>
      <c r="O63" s="6"/>
      <c r="P63" s="6" t="s">
        <v>55</v>
      </c>
      <c r="Q63" s="6" t="s">
        <v>153</v>
      </c>
      <c r="R63" s="6" t="s">
        <v>156</v>
      </c>
      <c r="S63" s="6" t="s">
        <v>157</v>
      </c>
      <c r="T63" s="6" t="s">
        <v>158</v>
      </c>
      <c r="U63" s="6"/>
      <c r="V63" s="6"/>
      <c r="W63" s="6"/>
      <c r="X63" s="6"/>
      <c r="Y63" s="6"/>
      <c r="Z63" s="6"/>
      <c r="AA63" s="4">
        <f t="shared" si="0"/>
        <v>5</v>
      </c>
      <c r="AB63" s="2"/>
      <c r="AC63" s="4" t="s">
        <v>11</v>
      </c>
      <c r="AD63" s="8"/>
      <c r="AE63" s="4" t="s">
        <v>20</v>
      </c>
      <c r="AF63" s="8"/>
      <c r="AG63" s="4" t="s">
        <v>24</v>
      </c>
      <c r="AH63" s="8"/>
      <c r="AI63" s="4">
        <v>5</v>
      </c>
      <c r="AJ63" s="8"/>
      <c r="AK63" s="12" t="s">
        <v>72</v>
      </c>
    </row>
    <row r="64" spans="1:37" s="7" customFormat="1" x14ac:dyDescent="0.25">
      <c r="A64" s="5">
        <v>41663.542407407404</v>
      </c>
      <c r="B64" s="6" t="s">
        <v>32</v>
      </c>
      <c r="C64" s="6" t="s">
        <v>15</v>
      </c>
      <c r="D64" s="6" t="s">
        <v>73</v>
      </c>
      <c r="E64" s="6"/>
      <c r="F64" s="6"/>
      <c r="G64" s="6"/>
      <c r="H64" s="6"/>
      <c r="I64" s="6"/>
      <c r="J64" s="6" t="s">
        <v>81</v>
      </c>
      <c r="K64" s="6" t="s">
        <v>139</v>
      </c>
      <c r="L64" s="6" t="s">
        <v>140</v>
      </c>
      <c r="M64" s="6" t="s">
        <v>141</v>
      </c>
      <c r="N64" s="6" t="s">
        <v>142</v>
      </c>
      <c r="O64" s="6" t="s">
        <v>150</v>
      </c>
      <c r="P64" s="6" t="s">
        <v>18</v>
      </c>
      <c r="Q64" s="6" t="s">
        <v>153</v>
      </c>
      <c r="R64" s="6" t="s">
        <v>161</v>
      </c>
      <c r="S64" s="6" t="s">
        <v>158</v>
      </c>
      <c r="T64" s="6" t="s">
        <v>159</v>
      </c>
      <c r="U64" s="6"/>
      <c r="V64" s="6"/>
      <c r="W64" s="6"/>
      <c r="X64" s="6"/>
      <c r="Y64" s="6"/>
      <c r="Z64" s="6"/>
      <c r="AA64" s="4">
        <f t="shared" si="0"/>
        <v>5</v>
      </c>
      <c r="AB64" s="2"/>
      <c r="AC64" s="4" t="s">
        <v>11</v>
      </c>
      <c r="AD64" s="8"/>
      <c r="AE64" s="4" t="s">
        <v>20</v>
      </c>
      <c r="AF64" s="8"/>
      <c r="AG64" s="4" t="s">
        <v>21</v>
      </c>
      <c r="AH64" s="8"/>
      <c r="AI64" s="4">
        <v>5</v>
      </c>
      <c r="AJ64" s="8"/>
      <c r="AK64" s="12" t="s">
        <v>74</v>
      </c>
    </row>
    <row r="65" spans="1:37" s="7" customFormat="1" x14ac:dyDescent="0.25">
      <c r="A65" s="5">
        <v>41663.542743055601</v>
      </c>
      <c r="B65" s="6" t="s">
        <v>32</v>
      </c>
      <c r="C65" s="6" t="s">
        <v>15</v>
      </c>
      <c r="D65" s="6" t="s">
        <v>23</v>
      </c>
      <c r="E65" s="6" t="s">
        <v>143</v>
      </c>
      <c r="F65" s="6"/>
      <c r="G65" s="6"/>
      <c r="H65" s="6"/>
      <c r="I65" s="6"/>
      <c r="J65" s="6" t="s">
        <v>17</v>
      </c>
      <c r="K65" s="6"/>
      <c r="L65" s="6"/>
      <c r="M65" s="6"/>
      <c r="N65" s="6"/>
      <c r="O65" s="6"/>
      <c r="P65" s="6" t="s">
        <v>28</v>
      </c>
      <c r="Q65" s="6" t="s">
        <v>156</v>
      </c>
      <c r="R65" s="6"/>
      <c r="S65" s="6"/>
      <c r="T65" s="6"/>
      <c r="U65" s="6"/>
      <c r="V65" s="6"/>
      <c r="W65" s="6"/>
      <c r="X65" s="6"/>
      <c r="Y65" s="6"/>
      <c r="Z65" s="6"/>
      <c r="AA65" s="4">
        <f t="shared" si="0"/>
        <v>2</v>
      </c>
      <c r="AB65" s="2"/>
      <c r="AC65" s="4" t="s">
        <v>11</v>
      </c>
      <c r="AD65" s="8"/>
      <c r="AE65" s="4" t="s">
        <v>12</v>
      </c>
      <c r="AF65" s="8"/>
      <c r="AG65" s="4" t="s">
        <v>24</v>
      </c>
      <c r="AH65" s="8"/>
      <c r="AI65" s="4">
        <v>5</v>
      </c>
      <c r="AJ65" s="8"/>
      <c r="AK65" s="12" t="s">
        <v>76</v>
      </c>
    </row>
    <row r="66" spans="1:37" s="7" customFormat="1" x14ac:dyDescent="0.25">
      <c r="A66" s="5">
        <v>41663.542812500003</v>
      </c>
      <c r="B66" s="6" t="s">
        <v>32</v>
      </c>
      <c r="C66" s="6" t="s">
        <v>15</v>
      </c>
      <c r="D66" s="6" t="s">
        <v>23</v>
      </c>
      <c r="E66" s="6"/>
      <c r="F66" s="6"/>
      <c r="G66" s="6"/>
      <c r="H66" s="6"/>
      <c r="I66" s="6"/>
      <c r="J66" s="6" t="s">
        <v>23</v>
      </c>
      <c r="K66" s="6"/>
      <c r="L66" s="6"/>
      <c r="M66" s="6"/>
      <c r="N66" s="6"/>
      <c r="O66" s="6"/>
      <c r="P66" s="6" t="s">
        <v>28</v>
      </c>
      <c r="Q66" s="6"/>
      <c r="R66" s="6"/>
      <c r="S66" s="6"/>
      <c r="T66" s="6"/>
      <c r="U66" s="6"/>
      <c r="V66" s="6"/>
      <c r="W66" s="6"/>
      <c r="X66" s="6"/>
      <c r="Y66" s="6"/>
      <c r="Z66" s="6"/>
      <c r="AA66" s="4">
        <f t="shared" si="0"/>
        <v>1</v>
      </c>
      <c r="AB66" s="2"/>
      <c r="AC66" s="4" t="s">
        <v>11</v>
      </c>
      <c r="AD66" s="8"/>
      <c r="AE66" s="4" t="s">
        <v>20</v>
      </c>
      <c r="AF66" s="8"/>
      <c r="AG66" s="4" t="s">
        <v>24</v>
      </c>
      <c r="AH66" s="8"/>
      <c r="AI66" s="4">
        <v>5</v>
      </c>
      <c r="AJ66" s="8"/>
      <c r="AK66" s="12" t="s">
        <v>77</v>
      </c>
    </row>
    <row r="67" spans="1:37" s="7" customFormat="1" x14ac:dyDescent="0.25">
      <c r="A67" s="5">
        <v>41663.542881944399</v>
      </c>
      <c r="B67" s="6" t="s">
        <v>32</v>
      </c>
      <c r="C67" s="6" t="s">
        <v>10</v>
      </c>
      <c r="D67" s="6" t="s">
        <v>16</v>
      </c>
      <c r="E67" s="6"/>
      <c r="F67" s="6"/>
      <c r="G67" s="6"/>
      <c r="H67" s="6"/>
      <c r="I67" s="6"/>
      <c r="J67" s="6" t="s">
        <v>78</v>
      </c>
      <c r="K67" s="6"/>
      <c r="L67" s="6"/>
      <c r="M67" s="6"/>
      <c r="N67" s="6"/>
      <c r="O67" s="6"/>
      <c r="P67" s="6" t="s">
        <v>28</v>
      </c>
      <c r="Q67" s="6"/>
      <c r="R67" s="6"/>
      <c r="S67" s="6"/>
      <c r="T67" s="6"/>
      <c r="U67" s="6"/>
      <c r="V67" s="6"/>
      <c r="W67" s="6"/>
      <c r="X67" s="6"/>
      <c r="Y67" s="6"/>
      <c r="Z67" s="6"/>
      <c r="AA67" s="4">
        <f t="shared" ref="AA67:AA87" si="1">COUNTIF(P67:Z67, "*")</f>
        <v>1</v>
      </c>
      <c r="AB67" s="2"/>
      <c r="AC67" s="4" t="s">
        <v>11</v>
      </c>
      <c r="AD67" s="8"/>
      <c r="AE67" s="4" t="s">
        <v>20</v>
      </c>
      <c r="AF67" s="8"/>
      <c r="AG67" s="4" t="s">
        <v>24</v>
      </c>
      <c r="AH67" s="8"/>
      <c r="AI67" s="4">
        <v>5</v>
      </c>
      <c r="AJ67" s="8"/>
      <c r="AK67" s="12" t="s">
        <v>79</v>
      </c>
    </row>
    <row r="68" spans="1:37" s="7" customFormat="1" x14ac:dyDescent="0.25">
      <c r="A68" s="5">
        <v>41663.542893518497</v>
      </c>
      <c r="B68" s="6" t="s">
        <v>32</v>
      </c>
      <c r="C68" s="6" t="s">
        <v>80</v>
      </c>
      <c r="D68" s="6" t="s">
        <v>81</v>
      </c>
      <c r="E68" s="6"/>
      <c r="F68" s="6"/>
      <c r="G68" s="6"/>
      <c r="H68" s="6"/>
      <c r="I68" s="6"/>
      <c r="J68" s="6" t="s">
        <v>82</v>
      </c>
      <c r="K68" s="6"/>
      <c r="L68" s="6"/>
      <c r="M68" s="6"/>
      <c r="N68" s="6"/>
      <c r="O68" s="6"/>
      <c r="P68" s="6" t="s">
        <v>83</v>
      </c>
      <c r="Q68" s="6"/>
      <c r="R68" s="6"/>
      <c r="S68" s="6"/>
      <c r="T68" s="6"/>
      <c r="U68" s="6"/>
      <c r="V68" s="6"/>
      <c r="W68" s="6"/>
      <c r="X68" s="6"/>
      <c r="Y68" s="6"/>
      <c r="Z68" s="6"/>
      <c r="AA68" s="4">
        <f t="shared" si="1"/>
        <v>1</v>
      </c>
      <c r="AB68" s="2"/>
      <c r="AC68" s="4" t="s">
        <v>11</v>
      </c>
      <c r="AD68" s="8"/>
      <c r="AE68" s="4" t="s">
        <v>12</v>
      </c>
      <c r="AF68" s="8"/>
      <c r="AG68" s="4" t="s">
        <v>21</v>
      </c>
      <c r="AH68" s="8"/>
      <c r="AI68" s="4">
        <v>5</v>
      </c>
      <c r="AJ68" s="8"/>
      <c r="AK68" s="12" t="s">
        <v>84</v>
      </c>
    </row>
    <row r="69" spans="1:37" s="7" customFormat="1" x14ac:dyDescent="0.25">
      <c r="A69" s="5">
        <v>41663.542939814797</v>
      </c>
      <c r="B69" s="6" t="s">
        <v>32</v>
      </c>
      <c r="C69" s="6" t="s">
        <v>10</v>
      </c>
      <c r="D69" s="6" t="s">
        <v>16</v>
      </c>
      <c r="E69" s="6" t="s">
        <v>140</v>
      </c>
      <c r="F69" s="6"/>
      <c r="G69" s="6"/>
      <c r="H69" s="6"/>
      <c r="I69" s="6"/>
      <c r="J69" s="6" t="s">
        <v>17</v>
      </c>
      <c r="K69" s="6" t="s">
        <v>139</v>
      </c>
      <c r="L69" s="6" t="s">
        <v>140</v>
      </c>
      <c r="M69" s="6" t="s">
        <v>142</v>
      </c>
      <c r="N69" s="6"/>
      <c r="O69" s="6"/>
      <c r="P69" s="6" t="s">
        <v>55</v>
      </c>
      <c r="Q69" s="6" t="s">
        <v>160</v>
      </c>
      <c r="R69" s="6" t="s">
        <v>153</v>
      </c>
      <c r="S69" s="6" t="s">
        <v>156</v>
      </c>
      <c r="T69" s="6" t="s">
        <v>157</v>
      </c>
      <c r="U69" s="6" t="s">
        <v>158</v>
      </c>
      <c r="V69" s="6" t="s">
        <v>159</v>
      </c>
      <c r="W69" s="6"/>
      <c r="X69" s="6"/>
      <c r="Y69" s="6"/>
      <c r="Z69" s="6"/>
      <c r="AA69" s="4">
        <f t="shared" si="1"/>
        <v>7</v>
      </c>
      <c r="AB69" s="2"/>
      <c r="AC69" s="4" t="s">
        <v>11</v>
      </c>
      <c r="AD69" s="8"/>
      <c r="AE69" s="4" t="s">
        <v>20</v>
      </c>
      <c r="AF69" s="8"/>
      <c r="AG69" s="4" t="s">
        <v>21</v>
      </c>
      <c r="AH69" s="8"/>
      <c r="AI69" s="4">
        <v>5</v>
      </c>
      <c r="AJ69" s="8"/>
      <c r="AK69" s="12" t="s">
        <v>85</v>
      </c>
    </row>
    <row r="70" spans="1:37" s="7" customFormat="1" x14ac:dyDescent="0.25">
      <c r="A70" s="5">
        <v>41663.543055555601</v>
      </c>
      <c r="B70" s="6" t="s">
        <v>32</v>
      </c>
      <c r="C70" s="6" t="s">
        <v>10</v>
      </c>
      <c r="D70" s="6" t="s">
        <v>26</v>
      </c>
      <c r="E70" s="6"/>
      <c r="F70" s="6"/>
      <c r="G70" s="6"/>
      <c r="H70" s="6"/>
      <c r="I70" s="6"/>
      <c r="J70" s="6" t="s">
        <v>23</v>
      </c>
      <c r="K70" s="6"/>
      <c r="L70" s="6"/>
      <c r="M70" s="6"/>
      <c r="N70" s="6"/>
      <c r="O70" s="6"/>
      <c r="P70" s="6" t="s">
        <v>55</v>
      </c>
      <c r="Q70" s="6"/>
      <c r="R70" s="6"/>
      <c r="S70" s="6"/>
      <c r="T70" s="6"/>
      <c r="U70" s="6"/>
      <c r="V70" s="6"/>
      <c r="W70" s="6"/>
      <c r="X70" s="6"/>
      <c r="Y70" s="6"/>
      <c r="Z70" s="6"/>
      <c r="AA70" s="4">
        <f t="shared" si="1"/>
        <v>1</v>
      </c>
      <c r="AB70" s="2"/>
      <c r="AC70" s="4" t="s">
        <v>19</v>
      </c>
      <c r="AD70" s="8"/>
      <c r="AE70" s="4" t="s">
        <v>20</v>
      </c>
      <c r="AF70" s="8"/>
      <c r="AG70" s="4" t="s">
        <v>24</v>
      </c>
      <c r="AH70" s="8"/>
      <c r="AI70" s="4">
        <v>5</v>
      </c>
      <c r="AJ70" s="8"/>
      <c r="AK70" s="12" t="s">
        <v>86</v>
      </c>
    </row>
    <row r="71" spans="1:37" s="7" customFormat="1" x14ac:dyDescent="0.25">
      <c r="A71" s="5">
        <v>41663.543182870402</v>
      </c>
      <c r="B71" s="6" t="s">
        <v>32</v>
      </c>
      <c r="C71" s="6" t="s">
        <v>10</v>
      </c>
      <c r="D71" s="6" t="s">
        <v>23</v>
      </c>
      <c r="E71" s="6"/>
      <c r="F71" s="6"/>
      <c r="G71" s="6"/>
      <c r="H71" s="6"/>
      <c r="I71" s="6"/>
      <c r="J71" s="6" t="s">
        <v>23</v>
      </c>
      <c r="K71" s="6"/>
      <c r="L71" s="6"/>
      <c r="M71" s="6"/>
      <c r="N71" s="6"/>
      <c r="O71" s="6"/>
      <c r="P71" s="6" t="s">
        <v>28</v>
      </c>
      <c r="Q71" s="6"/>
      <c r="R71" s="6"/>
      <c r="S71" s="6"/>
      <c r="T71" s="6"/>
      <c r="U71" s="6"/>
      <c r="V71" s="6"/>
      <c r="W71" s="6"/>
      <c r="X71" s="6"/>
      <c r="Y71" s="6"/>
      <c r="Z71" s="6"/>
      <c r="AA71" s="4">
        <f t="shared" si="1"/>
        <v>1</v>
      </c>
      <c r="AB71" s="2"/>
      <c r="AC71" s="4" t="s">
        <v>11</v>
      </c>
      <c r="AD71" s="8"/>
      <c r="AE71" s="4" t="s">
        <v>20</v>
      </c>
      <c r="AF71" s="8"/>
      <c r="AG71" s="4" t="s">
        <v>24</v>
      </c>
      <c r="AH71" s="8"/>
      <c r="AI71" s="4">
        <v>5</v>
      </c>
      <c r="AJ71" s="8"/>
      <c r="AK71" s="12" t="s">
        <v>87</v>
      </c>
    </row>
    <row r="72" spans="1:37" s="7" customFormat="1" x14ac:dyDescent="0.25">
      <c r="A72" s="5">
        <v>41663.543275463002</v>
      </c>
      <c r="B72" s="6" t="s">
        <v>32</v>
      </c>
      <c r="C72" s="6" t="s">
        <v>15</v>
      </c>
      <c r="D72" s="6" t="s">
        <v>92</v>
      </c>
      <c r="E72" s="6"/>
      <c r="F72" s="6"/>
      <c r="G72" s="6"/>
      <c r="H72" s="6"/>
      <c r="I72" s="6"/>
      <c r="J72" s="6" t="s">
        <v>92</v>
      </c>
      <c r="K72" s="6"/>
      <c r="L72" s="6"/>
      <c r="M72" s="6"/>
      <c r="N72" s="6"/>
      <c r="O72" s="6"/>
      <c r="P72" s="6" t="s">
        <v>93</v>
      </c>
      <c r="Q72" s="6"/>
      <c r="R72" s="6"/>
      <c r="S72" s="6"/>
      <c r="T72" s="6"/>
      <c r="U72" s="6"/>
      <c r="V72" s="6"/>
      <c r="W72" s="6"/>
      <c r="X72" s="6"/>
      <c r="Y72" s="6"/>
      <c r="Z72" s="6"/>
      <c r="AA72" s="4">
        <f t="shared" si="1"/>
        <v>1</v>
      </c>
      <c r="AB72" s="2"/>
      <c r="AC72" s="4" t="s">
        <v>19</v>
      </c>
      <c r="AD72" s="8"/>
      <c r="AE72" s="4" t="s">
        <v>12</v>
      </c>
      <c r="AF72" s="8"/>
      <c r="AG72" s="4" t="s">
        <v>13</v>
      </c>
      <c r="AH72" s="8"/>
      <c r="AI72" s="4">
        <v>1</v>
      </c>
      <c r="AJ72" s="8"/>
      <c r="AK72" s="12" t="s">
        <v>94</v>
      </c>
    </row>
    <row r="73" spans="1:37" s="7" customFormat="1" x14ac:dyDescent="0.25">
      <c r="A73" s="5">
        <v>41663.543379629598</v>
      </c>
      <c r="B73" s="6" t="s">
        <v>32</v>
      </c>
      <c r="C73" s="6" t="s">
        <v>15</v>
      </c>
      <c r="D73" s="6" t="s">
        <v>53</v>
      </c>
      <c r="E73" s="6"/>
      <c r="F73" s="6"/>
      <c r="G73" s="6"/>
      <c r="H73" s="6"/>
      <c r="I73" s="6"/>
      <c r="J73" s="6" t="s">
        <v>53</v>
      </c>
      <c r="K73" s="6"/>
      <c r="L73" s="6"/>
      <c r="M73" s="6"/>
      <c r="N73" s="6"/>
      <c r="O73" s="6"/>
      <c r="P73" s="6" t="s">
        <v>55</v>
      </c>
      <c r="Q73" s="6" t="s">
        <v>153</v>
      </c>
      <c r="R73" s="6" t="s">
        <v>161</v>
      </c>
      <c r="S73" s="6" t="s">
        <v>156</v>
      </c>
      <c r="T73" s="6" t="s">
        <v>159</v>
      </c>
      <c r="U73" s="6"/>
      <c r="V73" s="6"/>
      <c r="W73" s="6"/>
      <c r="X73" s="6"/>
      <c r="Y73" s="6"/>
      <c r="Z73" s="6"/>
      <c r="AA73" s="4">
        <f t="shared" si="1"/>
        <v>5</v>
      </c>
      <c r="AB73" s="2"/>
      <c r="AC73" s="4" t="s">
        <v>19</v>
      </c>
      <c r="AD73" s="8"/>
      <c r="AE73" s="4" t="s">
        <v>20</v>
      </c>
      <c r="AF73" s="8"/>
      <c r="AG73" s="4" t="s">
        <v>21</v>
      </c>
      <c r="AH73" s="8"/>
      <c r="AI73" s="4">
        <v>5</v>
      </c>
      <c r="AJ73" s="8"/>
      <c r="AK73" s="12" t="s">
        <v>96</v>
      </c>
    </row>
    <row r="74" spans="1:37" s="7" customFormat="1" x14ac:dyDescent="0.25">
      <c r="A74" s="5">
        <v>41663.5437268518</v>
      </c>
      <c r="B74" s="6" t="s">
        <v>32</v>
      </c>
      <c r="C74" s="6" t="s">
        <v>10</v>
      </c>
      <c r="D74" s="6" t="s">
        <v>16</v>
      </c>
      <c r="E74" s="6" t="s">
        <v>140</v>
      </c>
      <c r="F74" s="6" t="s">
        <v>142</v>
      </c>
      <c r="G74" s="6"/>
      <c r="H74" s="6"/>
      <c r="I74" s="6"/>
      <c r="J74" s="6" t="s">
        <v>17</v>
      </c>
      <c r="K74" s="6" t="s">
        <v>139</v>
      </c>
      <c r="L74" s="6" t="s">
        <v>140</v>
      </c>
      <c r="M74" s="6" t="s">
        <v>141</v>
      </c>
      <c r="N74" s="6" t="s">
        <v>142</v>
      </c>
      <c r="O74" s="6" t="s">
        <v>151</v>
      </c>
      <c r="P74" s="6" t="s">
        <v>28</v>
      </c>
      <c r="Q74" s="6" t="s">
        <v>156</v>
      </c>
      <c r="R74" s="6"/>
      <c r="S74" s="6"/>
      <c r="T74" s="6"/>
      <c r="U74" s="6"/>
      <c r="V74" s="6"/>
      <c r="W74" s="6"/>
      <c r="X74" s="6"/>
      <c r="Y74" s="6"/>
      <c r="Z74" s="6"/>
      <c r="AA74" s="4">
        <f t="shared" si="1"/>
        <v>2</v>
      </c>
      <c r="AB74" s="2"/>
      <c r="AC74" s="4" t="s">
        <v>19</v>
      </c>
      <c r="AD74" s="8"/>
      <c r="AE74" s="4" t="s">
        <v>20</v>
      </c>
      <c r="AF74" s="8"/>
      <c r="AG74" s="4" t="s">
        <v>21</v>
      </c>
      <c r="AH74" s="8"/>
      <c r="AI74" s="4">
        <v>5</v>
      </c>
      <c r="AJ74" s="8"/>
      <c r="AK74" s="12" t="s">
        <v>98</v>
      </c>
    </row>
    <row r="75" spans="1:37" s="7" customFormat="1" x14ac:dyDescent="0.25">
      <c r="A75" s="5">
        <v>41663.544062499997</v>
      </c>
      <c r="B75" s="6" t="s">
        <v>32</v>
      </c>
      <c r="C75" s="6" t="s">
        <v>10</v>
      </c>
      <c r="D75" s="6" t="s">
        <v>16</v>
      </c>
      <c r="E75" s="6"/>
      <c r="F75" s="6"/>
      <c r="G75" s="6"/>
      <c r="H75" s="6"/>
      <c r="I75" s="6"/>
      <c r="J75" s="6" t="s">
        <v>23</v>
      </c>
      <c r="K75" s="6"/>
      <c r="L75" s="6"/>
      <c r="M75" s="6"/>
      <c r="N75" s="6"/>
      <c r="O75" s="6"/>
      <c r="P75" s="6" t="s">
        <v>28</v>
      </c>
      <c r="Q75" s="6"/>
      <c r="R75" s="6"/>
      <c r="S75" s="6"/>
      <c r="T75" s="6"/>
      <c r="U75" s="6"/>
      <c r="V75" s="6"/>
      <c r="W75" s="6"/>
      <c r="X75" s="6"/>
      <c r="Y75" s="6"/>
      <c r="Z75" s="6"/>
      <c r="AA75" s="4">
        <f t="shared" si="1"/>
        <v>1</v>
      </c>
      <c r="AB75" s="2"/>
      <c r="AC75" s="4" t="s">
        <v>19</v>
      </c>
      <c r="AD75" s="8"/>
      <c r="AE75" s="4" t="s">
        <v>20</v>
      </c>
      <c r="AF75" s="8"/>
      <c r="AG75" s="4" t="s">
        <v>21</v>
      </c>
      <c r="AH75" s="8"/>
      <c r="AI75" s="4">
        <v>5</v>
      </c>
      <c r="AJ75" s="8"/>
      <c r="AK75" s="12" t="s">
        <v>99</v>
      </c>
    </row>
    <row r="76" spans="1:37" s="7" customFormat="1" x14ac:dyDescent="0.25">
      <c r="A76" s="5">
        <v>41663.545555555596</v>
      </c>
      <c r="B76" s="6" t="s">
        <v>32</v>
      </c>
      <c r="C76" s="6" t="s">
        <v>15</v>
      </c>
      <c r="D76" s="6" t="s">
        <v>16</v>
      </c>
      <c r="E76" s="6" t="s">
        <v>140</v>
      </c>
      <c r="F76" s="6" t="s">
        <v>142</v>
      </c>
      <c r="G76" s="6"/>
      <c r="H76" s="6"/>
      <c r="I76" s="6"/>
      <c r="J76" s="6" t="s">
        <v>17</v>
      </c>
      <c r="K76" s="6" t="s">
        <v>138</v>
      </c>
      <c r="L76" s="6" t="s">
        <v>139</v>
      </c>
      <c r="M76" s="6" t="s">
        <v>140</v>
      </c>
      <c r="N76" s="6" t="s">
        <v>142</v>
      </c>
      <c r="O76" s="6"/>
      <c r="P76" s="6" t="s">
        <v>55</v>
      </c>
      <c r="Q76" s="6" t="s">
        <v>153</v>
      </c>
      <c r="R76" s="6" t="s">
        <v>156</v>
      </c>
      <c r="S76" s="6"/>
      <c r="T76" s="6"/>
      <c r="U76" s="6"/>
      <c r="V76" s="6"/>
      <c r="W76" s="6"/>
      <c r="X76" s="6"/>
      <c r="Y76" s="6"/>
      <c r="Z76" s="6"/>
      <c r="AA76" s="4">
        <f t="shared" si="1"/>
        <v>3</v>
      </c>
      <c r="AB76" s="2"/>
      <c r="AC76" s="4" t="s">
        <v>19</v>
      </c>
      <c r="AD76" s="8"/>
      <c r="AE76" s="4" t="s">
        <v>20</v>
      </c>
      <c r="AF76" s="8"/>
      <c r="AG76" s="4" t="s">
        <v>13</v>
      </c>
      <c r="AH76" s="8"/>
      <c r="AI76" s="4">
        <v>3</v>
      </c>
      <c r="AJ76" s="8"/>
      <c r="AK76" s="12" t="s">
        <v>106</v>
      </c>
    </row>
    <row r="77" spans="1:37" s="7" customFormat="1" x14ac:dyDescent="0.25">
      <c r="A77" s="5">
        <v>41663.581655092603</v>
      </c>
      <c r="B77" s="6" t="s">
        <v>108</v>
      </c>
      <c r="C77" s="6" t="s">
        <v>10</v>
      </c>
      <c r="D77" s="6" t="s">
        <v>23</v>
      </c>
      <c r="E77" s="6"/>
      <c r="F77" s="6"/>
      <c r="G77" s="6"/>
      <c r="H77" s="6"/>
      <c r="I77" s="6"/>
      <c r="J77" s="6" t="s">
        <v>23</v>
      </c>
      <c r="K77" s="6"/>
      <c r="L77" s="6"/>
      <c r="M77" s="6"/>
      <c r="N77" s="6"/>
      <c r="O77" s="6"/>
      <c r="P77" s="6" t="s">
        <v>55</v>
      </c>
      <c r="Q77" s="6" t="s">
        <v>153</v>
      </c>
      <c r="R77" s="6"/>
      <c r="S77" s="6"/>
      <c r="T77" s="6"/>
      <c r="U77" s="6"/>
      <c r="V77" s="6"/>
      <c r="W77" s="6"/>
      <c r="X77" s="6"/>
      <c r="Y77" s="6"/>
      <c r="Z77" s="6"/>
      <c r="AA77" s="4">
        <f t="shared" si="1"/>
        <v>2</v>
      </c>
      <c r="AB77" s="2"/>
      <c r="AC77" s="4" t="s">
        <v>11</v>
      </c>
      <c r="AD77" s="8"/>
      <c r="AE77" s="4" t="s">
        <v>20</v>
      </c>
      <c r="AF77" s="8"/>
      <c r="AG77" s="4" t="s">
        <v>24</v>
      </c>
      <c r="AH77" s="8"/>
      <c r="AI77" s="4">
        <v>5</v>
      </c>
      <c r="AJ77" s="8"/>
      <c r="AK77" s="12" t="s">
        <v>109</v>
      </c>
    </row>
    <row r="78" spans="1:37" s="7" customFormat="1" x14ac:dyDescent="0.25">
      <c r="A78" s="5">
        <v>41663.582152777803</v>
      </c>
      <c r="B78" s="6" t="s">
        <v>108</v>
      </c>
      <c r="C78" s="6" t="s">
        <v>15</v>
      </c>
      <c r="D78" s="6" t="s">
        <v>23</v>
      </c>
      <c r="E78" s="6"/>
      <c r="F78" s="6"/>
      <c r="G78" s="6"/>
      <c r="H78" s="6"/>
      <c r="I78" s="6"/>
      <c r="J78" s="6" t="s">
        <v>23</v>
      </c>
      <c r="K78" s="6"/>
      <c r="L78" s="6"/>
      <c r="M78" s="6"/>
      <c r="N78" s="6"/>
      <c r="O78" s="6"/>
      <c r="P78" s="6" t="s">
        <v>55</v>
      </c>
      <c r="Q78" s="6" t="s">
        <v>153</v>
      </c>
      <c r="R78" s="6" t="s">
        <v>156</v>
      </c>
      <c r="S78" s="6"/>
      <c r="T78" s="6"/>
      <c r="U78" s="6"/>
      <c r="V78" s="6"/>
      <c r="W78" s="6"/>
      <c r="X78" s="6"/>
      <c r="Y78" s="6"/>
      <c r="Z78" s="6"/>
      <c r="AA78" s="4">
        <f t="shared" si="1"/>
        <v>3</v>
      </c>
      <c r="AB78" s="2"/>
      <c r="AC78" s="4" t="s">
        <v>11</v>
      </c>
      <c r="AD78" s="8"/>
      <c r="AE78" s="4" t="s">
        <v>20</v>
      </c>
      <c r="AF78" s="8"/>
      <c r="AG78" s="4" t="s">
        <v>24</v>
      </c>
      <c r="AH78" s="8"/>
      <c r="AI78" s="4">
        <v>5</v>
      </c>
      <c r="AJ78" s="8"/>
      <c r="AK78" s="12" t="s">
        <v>111</v>
      </c>
    </row>
    <row r="79" spans="1:37" s="7" customFormat="1" x14ac:dyDescent="0.25">
      <c r="A79" s="5">
        <v>41663.582245370402</v>
      </c>
      <c r="B79" s="6" t="s">
        <v>108</v>
      </c>
      <c r="C79" s="6" t="s">
        <v>15</v>
      </c>
      <c r="D79" s="6" t="s">
        <v>27</v>
      </c>
      <c r="E79" s="6"/>
      <c r="F79" s="6"/>
      <c r="G79" s="6"/>
      <c r="H79" s="6"/>
      <c r="I79" s="6"/>
      <c r="J79" s="6" t="s">
        <v>23</v>
      </c>
      <c r="K79" s="6"/>
      <c r="L79" s="6"/>
      <c r="M79" s="6"/>
      <c r="N79" s="6"/>
      <c r="O79" s="6"/>
      <c r="P79" s="6" t="s">
        <v>112</v>
      </c>
      <c r="Q79" s="6"/>
      <c r="R79" s="6"/>
      <c r="S79" s="6"/>
      <c r="T79" s="6"/>
      <c r="U79" s="6"/>
      <c r="V79" s="6"/>
      <c r="W79" s="6"/>
      <c r="X79" s="6"/>
      <c r="Y79" s="6"/>
      <c r="Z79" s="6"/>
      <c r="AA79" s="4">
        <f t="shared" si="1"/>
        <v>1</v>
      </c>
      <c r="AB79" s="2"/>
      <c r="AC79" s="4" t="s">
        <v>11</v>
      </c>
      <c r="AD79" s="8"/>
      <c r="AE79" s="4" t="s">
        <v>20</v>
      </c>
      <c r="AF79" s="8"/>
      <c r="AG79" s="4" t="s">
        <v>24</v>
      </c>
      <c r="AH79" s="8"/>
      <c r="AI79" s="4">
        <v>5</v>
      </c>
      <c r="AJ79" s="8"/>
      <c r="AK79" s="12" t="s">
        <v>113</v>
      </c>
    </row>
    <row r="80" spans="1:37" s="7" customFormat="1" x14ac:dyDescent="0.25">
      <c r="A80" s="5">
        <v>41663.582407407397</v>
      </c>
      <c r="B80" s="6" t="s">
        <v>108</v>
      </c>
      <c r="C80" s="6" t="s">
        <v>10</v>
      </c>
      <c r="D80" s="6" t="s">
        <v>53</v>
      </c>
      <c r="E80" s="6"/>
      <c r="F80" s="6"/>
      <c r="G80" s="6"/>
      <c r="H80" s="6"/>
      <c r="I80" s="6"/>
      <c r="J80" s="6" t="s">
        <v>53</v>
      </c>
      <c r="K80" s="6"/>
      <c r="L80" s="6"/>
      <c r="M80" s="6"/>
      <c r="N80" s="6"/>
      <c r="O80" s="6"/>
      <c r="P80" s="6" t="s">
        <v>117</v>
      </c>
      <c r="Q80" s="6"/>
      <c r="R80" s="6"/>
      <c r="S80" s="6"/>
      <c r="T80" s="6"/>
      <c r="U80" s="6"/>
      <c r="V80" s="6"/>
      <c r="W80" s="6"/>
      <c r="X80" s="6"/>
      <c r="Y80" s="6"/>
      <c r="Z80" s="6"/>
      <c r="AA80" s="4">
        <f t="shared" si="1"/>
        <v>1</v>
      </c>
      <c r="AB80" s="2"/>
      <c r="AC80" s="4" t="s">
        <v>11</v>
      </c>
      <c r="AD80" s="8"/>
      <c r="AE80" s="4" t="s">
        <v>20</v>
      </c>
      <c r="AF80" s="8"/>
      <c r="AG80" s="4" t="s">
        <v>24</v>
      </c>
      <c r="AH80" s="8"/>
      <c r="AI80" s="4">
        <v>5</v>
      </c>
      <c r="AJ80" s="8"/>
      <c r="AK80" s="12" t="s">
        <v>118</v>
      </c>
    </row>
    <row r="81" spans="1:37" s="7" customFormat="1" x14ac:dyDescent="0.25">
      <c r="A81" s="5">
        <v>41663.583738425899</v>
      </c>
      <c r="B81" s="6" t="s">
        <v>108</v>
      </c>
      <c r="C81" s="6" t="s">
        <v>15</v>
      </c>
      <c r="D81" s="6" t="s">
        <v>27</v>
      </c>
      <c r="E81" s="6"/>
      <c r="F81" s="6"/>
      <c r="G81" s="6"/>
      <c r="H81" s="6"/>
      <c r="I81" s="6"/>
      <c r="J81" s="6" t="s">
        <v>17</v>
      </c>
      <c r="K81" s="6" t="s">
        <v>138</v>
      </c>
      <c r="L81" s="6" t="s">
        <v>139</v>
      </c>
      <c r="M81" s="6" t="s">
        <v>140</v>
      </c>
      <c r="N81" s="6" t="s">
        <v>141</v>
      </c>
      <c r="O81" s="6" t="s">
        <v>142</v>
      </c>
      <c r="P81" s="6" t="s">
        <v>163</v>
      </c>
      <c r="Q81" s="6" t="s">
        <v>156</v>
      </c>
      <c r="R81" s="6" t="s">
        <v>157</v>
      </c>
      <c r="S81" s="6"/>
      <c r="T81" s="6"/>
      <c r="U81" s="6"/>
      <c r="V81" s="6"/>
      <c r="W81" s="6"/>
      <c r="X81" s="6"/>
      <c r="Y81" s="6"/>
      <c r="Z81" s="6"/>
      <c r="AA81" s="4">
        <f t="shared" si="1"/>
        <v>3</v>
      </c>
      <c r="AB81" s="2"/>
      <c r="AC81" s="4" t="s">
        <v>11</v>
      </c>
      <c r="AD81" s="8"/>
      <c r="AE81" s="4" t="s">
        <v>12</v>
      </c>
      <c r="AF81" s="8"/>
      <c r="AG81" s="4" t="s">
        <v>21</v>
      </c>
      <c r="AH81" s="8"/>
      <c r="AI81" s="4">
        <v>5</v>
      </c>
      <c r="AJ81" s="8"/>
      <c r="AK81" s="12" t="s">
        <v>121</v>
      </c>
    </row>
    <row r="82" spans="1:37" s="7" customFormat="1" x14ac:dyDescent="0.25">
      <c r="A82" s="5">
        <v>41663.583900463003</v>
      </c>
      <c r="B82" s="6" t="s">
        <v>108</v>
      </c>
      <c r="C82" s="6" t="s">
        <v>15</v>
      </c>
      <c r="D82" s="6" t="s">
        <v>16</v>
      </c>
      <c r="E82" s="6"/>
      <c r="F82" s="6"/>
      <c r="G82" s="6"/>
      <c r="H82" s="6"/>
      <c r="I82" s="6"/>
      <c r="J82" s="6" t="s">
        <v>17</v>
      </c>
      <c r="K82" s="6"/>
      <c r="L82" s="6"/>
      <c r="M82" s="6"/>
      <c r="N82" s="6"/>
      <c r="O82" s="6"/>
      <c r="P82" s="6" t="s">
        <v>55</v>
      </c>
      <c r="Q82" s="6"/>
      <c r="R82" s="6"/>
      <c r="S82" s="6"/>
      <c r="T82" s="6"/>
      <c r="U82" s="6"/>
      <c r="V82" s="6"/>
      <c r="W82" s="6"/>
      <c r="X82" s="6"/>
      <c r="Y82" s="6"/>
      <c r="Z82" s="6"/>
      <c r="AA82" s="4">
        <f t="shared" si="1"/>
        <v>1</v>
      </c>
      <c r="AB82" s="2"/>
      <c r="AC82" s="4" t="s">
        <v>11</v>
      </c>
      <c r="AD82" s="8"/>
      <c r="AE82" s="4" t="s">
        <v>20</v>
      </c>
      <c r="AF82" s="8"/>
      <c r="AG82" s="4" t="s">
        <v>24</v>
      </c>
      <c r="AH82" s="8"/>
      <c r="AI82" s="4">
        <v>5</v>
      </c>
      <c r="AJ82" s="8"/>
      <c r="AK82" s="12" t="s">
        <v>122</v>
      </c>
    </row>
    <row r="83" spans="1:37" s="7" customFormat="1" x14ac:dyDescent="0.25">
      <c r="A83" s="5">
        <v>41663.585740740702</v>
      </c>
      <c r="B83" s="6" t="s">
        <v>108</v>
      </c>
      <c r="C83" s="6" t="s">
        <v>15</v>
      </c>
      <c r="D83" s="6" t="s">
        <v>127</v>
      </c>
      <c r="E83" s="6"/>
      <c r="F83" s="6"/>
      <c r="G83" s="6"/>
      <c r="H83" s="6"/>
      <c r="I83" s="6"/>
      <c r="J83" s="6" t="s">
        <v>53</v>
      </c>
      <c r="K83" s="6"/>
      <c r="L83" s="6"/>
      <c r="M83" s="6"/>
      <c r="N83" s="6"/>
      <c r="O83" s="6"/>
      <c r="P83" s="6" t="s">
        <v>128</v>
      </c>
      <c r="Q83" s="6"/>
      <c r="R83" s="6"/>
      <c r="S83" s="6"/>
      <c r="T83" s="6"/>
      <c r="U83" s="6"/>
      <c r="V83" s="6"/>
      <c r="W83" s="6"/>
      <c r="X83" s="6"/>
      <c r="Y83" s="6"/>
      <c r="Z83" s="6"/>
      <c r="AA83" s="4">
        <v>0</v>
      </c>
      <c r="AB83" s="2"/>
      <c r="AC83" s="4" t="s">
        <v>101</v>
      </c>
      <c r="AD83" s="8"/>
      <c r="AE83" s="4" t="s">
        <v>20</v>
      </c>
      <c r="AF83" s="8"/>
      <c r="AG83" s="4" t="s">
        <v>24</v>
      </c>
      <c r="AH83" s="8"/>
      <c r="AI83" s="4">
        <v>5</v>
      </c>
      <c r="AJ83" s="8"/>
      <c r="AK83" s="12" t="s">
        <v>129</v>
      </c>
    </row>
    <row r="84" spans="1:37" s="7" customFormat="1" x14ac:dyDescent="0.25">
      <c r="A84" s="5">
        <v>41663.586111111101</v>
      </c>
      <c r="B84" s="6" t="s">
        <v>108</v>
      </c>
      <c r="C84" s="6" t="s">
        <v>15</v>
      </c>
      <c r="D84" s="6" t="s">
        <v>78</v>
      </c>
      <c r="E84" s="6"/>
      <c r="F84" s="6"/>
      <c r="G84" s="6"/>
      <c r="H84" s="6"/>
      <c r="I84" s="6"/>
      <c r="J84" s="6" t="s">
        <v>78</v>
      </c>
      <c r="K84" s="6"/>
      <c r="L84" s="6"/>
      <c r="M84" s="6"/>
      <c r="N84" s="6"/>
      <c r="O84" s="6"/>
      <c r="P84" s="6" t="s">
        <v>130</v>
      </c>
      <c r="Q84" s="6"/>
      <c r="R84" s="6"/>
      <c r="S84" s="6"/>
      <c r="T84" s="6"/>
      <c r="U84" s="6"/>
      <c r="V84" s="6"/>
      <c r="W84" s="6"/>
      <c r="X84" s="6"/>
      <c r="Y84" s="6"/>
      <c r="Z84" s="6"/>
      <c r="AA84" s="4">
        <f t="shared" si="1"/>
        <v>1</v>
      </c>
      <c r="AB84" s="2"/>
      <c r="AC84" s="4" t="s">
        <v>19</v>
      </c>
      <c r="AD84" s="8"/>
      <c r="AE84" s="4" t="s">
        <v>20</v>
      </c>
      <c r="AF84" s="8"/>
      <c r="AG84" s="4" t="s">
        <v>24</v>
      </c>
      <c r="AH84" s="8"/>
      <c r="AI84" s="4">
        <v>5</v>
      </c>
      <c r="AJ84" s="8"/>
      <c r="AK84" s="12" t="s">
        <v>131</v>
      </c>
    </row>
    <row r="85" spans="1:37" s="7" customFormat="1" x14ac:dyDescent="0.25">
      <c r="A85" s="5">
        <v>41663.597939814797</v>
      </c>
      <c r="B85" s="6" t="s">
        <v>108</v>
      </c>
      <c r="C85" s="6" t="s">
        <v>10</v>
      </c>
      <c r="D85" s="6" t="s">
        <v>81</v>
      </c>
      <c r="E85" s="6" t="s">
        <v>139</v>
      </c>
      <c r="F85" s="6" t="s">
        <v>140</v>
      </c>
      <c r="G85" s="6"/>
      <c r="H85" s="6"/>
      <c r="I85" s="6"/>
      <c r="J85" s="6" t="s">
        <v>17</v>
      </c>
      <c r="K85" s="6" t="s">
        <v>138</v>
      </c>
      <c r="L85" s="6" t="s">
        <v>139</v>
      </c>
      <c r="M85" s="6" t="s">
        <v>140</v>
      </c>
      <c r="N85" s="6" t="s">
        <v>141</v>
      </c>
      <c r="O85" s="6" t="s">
        <v>142</v>
      </c>
      <c r="P85" s="6" t="s">
        <v>55</v>
      </c>
      <c r="Q85" s="6" t="s">
        <v>160</v>
      </c>
      <c r="R85" s="6" t="s">
        <v>153</v>
      </c>
      <c r="S85" s="6" t="s">
        <v>161</v>
      </c>
      <c r="T85" s="6" t="s">
        <v>156</v>
      </c>
      <c r="U85" s="6" t="s">
        <v>157</v>
      </c>
      <c r="V85" s="6"/>
      <c r="W85" s="6"/>
      <c r="X85" s="6"/>
      <c r="Y85" s="6"/>
      <c r="Z85" s="6"/>
      <c r="AA85" s="4">
        <f t="shared" si="1"/>
        <v>6</v>
      </c>
      <c r="AB85" s="2"/>
      <c r="AC85" s="4" t="s">
        <v>11</v>
      </c>
      <c r="AD85" s="8"/>
      <c r="AE85" s="4" t="s">
        <v>20</v>
      </c>
      <c r="AF85" s="8"/>
      <c r="AG85" s="4" t="s">
        <v>24</v>
      </c>
      <c r="AH85" s="8"/>
      <c r="AI85" s="4">
        <v>5</v>
      </c>
      <c r="AJ85" s="8"/>
      <c r="AK85" s="12" t="s">
        <v>133</v>
      </c>
    </row>
    <row r="86" spans="1:37" s="7" customFormat="1" x14ac:dyDescent="0.25">
      <c r="A86" s="5">
        <v>41663.6002546296</v>
      </c>
      <c r="B86" s="6" t="s">
        <v>108</v>
      </c>
      <c r="C86" s="6" t="s">
        <v>10</v>
      </c>
      <c r="D86" s="6" t="s">
        <v>16</v>
      </c>
      <c r="E86" s="6"/>
      <c r="F86" s="6"/>
      <c r="G86" s="6"/>
      <c r="H86" s="6"/>
      <c r="I86" s="6"/>
      <c r="J86" s="6" t="s">
        <v>23</v>
      </c>
      <c r="K86" s="6"/>
      <c r="L86" s="6"/>
      <c r="M86" s="6"/>
      <c r="N86" s="6"/>
      <c r="O86" s="6"/>
      <c r="P86" s="6" t="s">
        <v>28</v>
      </c>
      <c r="Q86" s="6"/>
      <c r="R86" s="6"/>
      <c r="S86" s="6"/>
      <c r="T86" s="6"/>
      <c r="U86" s="6"/>
      <c r="V86" s="6"/>
      <c r="W86" s="6"/>
      <c r="X86" s="6"/>
      <c r="Y86" s="6"/>
      <c r="Z86" s="6"/>
      <c r="AA86" s="4">
        <f t="shared" si="1"/>
        <v>1</v>
      </c>
      <c r="AB86" s="2"/>
      <c r="AC86" s="4" t="s">
        <v>11</v>
      </c>
      <c r="AD86" s="8"/>
      <c r="AE86" s="4" t="s">
        <v>20</v>
      </c>
      <c r="AF86" s="8"/>
      <c r="AG86" s="4" t="s">
        <v>24</v>
      </c>
      <c r="AH86" s="8"/>
      <c r="AI86" s="4">
        <v>5</v>
      </c>
      <c r="AJ86" s="8"/>
      <c r="AK86" s="12" t="s">
        <v>136</v>
      </c>
    </row>
    <row r="87" spans="1:37" s="7" customFormat="1" x14ac:dyDescent="0.25">
      <c r="A87" s="5">
        <v>41663.602812500001</v>
      </c>
      <c r="B87" s="6" t="s">
        <v>108</v>
      </c>
      <c r="C87" s="6" t="s">
        <v>10</v>
      </c>
      <c r="D87" s="6" t="s">
        <v>16</v>
      </c>
      <c r="E87" s="6" t="s">
        <v>144</v>
      </c>
      <c r="F87" s="6"/>
      <c r="G87" s="6"/>
      <c r="H87" s="6"/>
      <c r="I87" s="6"/>
      <c r="J87" s="6" t="s">
        <v>17</v>
      </c>
      <c r="K87" s="6" t="s">
        <v>138</v>
      </c>
      <c r="L87" s="6" t="s">
        <v>139</v>
      </c>
      <c r="M87" s="6" t="s">
        <v>140</v>
      </c>
      <c r="N87" s="6" t="s">
        <v>141</v>
      </c>
      <c r="O87" s="6"/>
      <c r="P87" s="6" t="s">
        <v>55</v>
      </c>
      <c r="Q87" s="6" t="s">
        <v>160</v>
      </c>
      <c r="R87" s="6" t="s">
        <v>153</v>
      </c>
      <c r="S87" s="6" t="s">
        <v>161</v>
      </c>
      <c r="T87" s="6" t="s">
        <v>156</v>
      </c>
      <c r="U87" s="6" t="s">
        <v>157</v>
      </c>
      <c r="V87" s="6"/>
      <c r="W87" s="6"/>
      <c r="X87" s="6"/>
      <c r="Y87" s="6"/>
      <c r="Z87" s="6"/>
      <c r="AA87" s="4">
        <f t="shared" si="1"/>
        <v>6</v>
      </c>
      <c r="AB87" s="2"/>
      <c r="AC87" s="4" t="s">
        <v>11</v>
      </c>
      <c r="AD87" s="8"/>
      <c r="AE87" s="4" t="s">
        <v>20</v>
      </c>
      <c r="AF87" s="8"/>
      <c r="AG87" s="4" t="s">
        <v>24</v>
      </c>
      <c r="AH87" s="8"/>
      <c r="AI87" s="4">
        <v>5</v>
      </c>
      <c r="AJ87" s="8"/>
      <c r="AK87" s="12" t="s">
        <v>137</v>
      </c>
    </row>
    <row r="88" spans="1:37" s="15" customFormat="1" x14ac:dyDescent="0.25">
      <c r="A88" s="18" t="s">
        <v>108</v>
      </c>
      <c r="B88" s="15">
        <f>COUNTIF(B$1:B$87, A88)</f>
        <v>25</v>
      </c>
      <c r="D88" s="15" t="s">
        <v>145</v>
      </c>
      <c r="E88" s="15">
        <f>COUNTIF($D$2:$I$87, "*" &amp; "morning" &amp; "*")</f>
        <v>57</v>
      </c>
      <c r="J88" s="15" t="s">
        <v>145</v>
      </c>
      <c r="K88" s="15">
        <f>COUNTIF($J$2:$O$87, "*" &amp; "morning" &amp; "*")</f>
        <v>52</v>
      </c>
      <c r="AA88" s="15">
        <v>10</v>
      </c>
      <c r="AB88" s="15">
        <f>COUNTIF($AA$2:$AA$87, AA88)</f>
        <v>6</v>
      </c>
      <c r="AC88" s="15" t="s">
        <v>11</v>
      </c>
      <c r="AD88" s="15">
        <f>COUNTIF($AC$2:$AC$87, AC88)</f>
        <v>64</v>
      </c>
      <c r="AE88" s="15" t="s">
        <v>20</v>
      </c>
      <c r="AF88" s="15">
        <f>COUNTIF($AE$2:$AE$87, AE88)</f>
        <v>75</v>
      </c>
      <c r="AG88" s="18" t="s">
        <v>24</v>
      </c>
      <c r="AH88" s="15">
        <f>COUNTIF($AG$2:$AG$87, AG88)</f>
        <v>50</v>
      </c>
      <c r="AI88" s="15">
        <v>5</v>
      </c>
      <c r="AJ88" s="15">
        <f>COUNTIF($AI$2:$AI$87, AI88)</f>
        <v>77</v>
      </c>
    </row>
    <row r="89" spans="1:37" s="16" customFormat="1" x14ac:dyDescent="0.25">
      <c r="A89" s="19" t="s">
        <v>9</v>
      </c>
      <c r="B89" s="15">
        <f t="shared" ref="B89:B90" si="2">COUNTIF(B$1:B$87, A89)</f>
        <v>29</v>
      </c>
      <c r="D89" s="16" t="s">
        <v>146</v>
      </c>
      <c r="E89" s="16">
        <f>COUNTIF($D$2:$I$87, "*" &amp; "brunch" &amp; "*")</f>
        <v>47</v>
      </c>
      <c r="J89" s="16" t="s">
        <v>146</v>
      </c>
      <c r="K89" s="16">
        <f>COUNTIF($J$2:$O$87, "*" &amp; "brunch" &amp; "*")</f>
        <v>51</v>
      </c>
      <c r="AA89" s="16">
        <v>9</v>
      </c>
      <c r="AB89" s="16">
        <f t="shared" ref="AB89:AB98" si="3">COUNTIF($AA$2:$AA$87, AA89)</f>
        <v>3</v>
      </c>
      <c r="AC89" s="16" t="s">
        <v>19</v>
      </c>
      <c r="AD89" s="16">
        <f t="shared" ref="AD89:AD90" si="4">COUNTIF($AC$2:$AC$87, AC89)</f>
        <v>20</v>
      </c>
      <c r="AE89" s="16" t="s">
        <v>12</v>
      </c>
      <c r="AF89" s="16">
        <f t="shared" ref="AF89:AF90" si="5">COUNTIF($AE$2:$AE$87, AE89)</f>
        <v>11</v>
      </c>
      <c r="AG89" s="16" t="s">
        <v>21</v>
      </c>
      <c r="AH89" s="16">
        <f t="shared" ref="AH89:AH91" si="6">COUNTIF($AG$2:$AG$87, AG89)</f>
        <v>31</v>
      </c>
      <c r="AI89" s="16">
        <v>4</v>
      </c>
      <c r="AJ89" s="16">
        <f t="shared" ref="AJ89:AJ92" si="7">COUNTIF($AI$2:$AI$87, AI89)</f>
        <v>5</v>
      </c>
    </row>
    <row r="90" spans="1:37" s="16" customFormat="1" x14ac:dyDescent="0.25">
      <c r="A90" s="19" t="s">
        <v>32</v>
      </c>
      <c r="B90" s="15">
        <f t="shared" si="2"/>
        <v>32</v>
      </c>
      <c r="D90" s="16" t="s">
        <v>147</v>
      </c>
      <c r="E90" s="16">
        <f>COUNTIF($D$2:$I$87, "*" &amp; "lunch" &amp; "*")</f>
        <v>50</v>
      </c>
      <c r="J90" s="16" t="s">
        <v>147</v>
      </c>
      <c r="K90" s="16">
        <f>COUNTIF($J$2:$O$87, "*" &amp; "lunch" &amp; "*")</f>
        <v>54</v>
      </c>
      <c r="AA90" s="16">
        <v>8</v>
      </c>
      <c r="AB90" s="16">
        <f t="shared" si="3"/>
        <v>5</v>
      </c>
      <c r="AC90" s="16" t="s">
        <v>101</v>
      </c>
      <c r="AD90" s="16">
        <f t="shared" si="4"/>
        <v>2</v>
      </c>
      <c r="AE90" s="16" t="s">
        <v>165</v>
      </c>
      <c r="AF90" s="16">
        <f t="shared" si="5"/>
        <v>0</v>
      </c>
      <c r="AG90" s="16" t="s">
        <v>13</v>
      </c>
      <c r="AH90" s="16">
        <f t="shared" si="6"/>
        <v>4</v>
      </c>
      <c r="AI90" s="16">
        <v>3</v>
      </c>
      <c r="AJ90" s="16">
        <f t="shared" si="7"/>
        <v>3</v>
      </c>
    </row>
    <row r="91" spans="1:37" s="16" customFormat="1" x14ac:dyDescent="0.25">
      <c r="D91" s="16" t="s">
        <v>148</v>
      </c>
      <c r="E91" s="16">
        <f>COUNTIF($D$2:$I$87, "*" &amp; "during class" &amp; "*")</f>
        <v>51</v>
      </c>
      <c r="J91" s="16" t="s">
        <v>148</v>
      </c>
      <c r="K91" s="16">
        <f>COUNTIF($J$2:$O$87, "*" &amp; "during class" &amp; "*")</f>
        <v>67</v>
      </c>
      <c r="AA91" s="16">
        <v>7</v>
      </c>
      <c r="AB91" s="16">
        <f t="shared" si="3"/>
        <v>5</v>
      </c>
      <c r="AG91" s="16" t="s">
        <v>50</v>
      </c>
      <c r="AH91" s="16">
        <f t="shared" si="6"/>
        <v>1</v>
      </c>
      <c r="AI91" s="16">
        <v>2</v>
      </c>
      <c r="AJ91" s="16">
        <f t="shared" si="7"/>
        <v>0</v>
      </c>
    </row>
    <row r="92" spans="1:37" s="16" customFormat="1" x14ac:dyDescent="0.25">
      <c r="D92" s="16" t="s">
        <v>149</v>
      </c>
      <c r="E92" s="16">
        <f>COUNTIF($D$2:$I$87, "*" &amp; "P.E." &amp; "*")</f>
        <v>42</v>
      </c>
      <c r="J92" s="16" t="s">
        <v>149</v>
      </c>
      <c r="K92" s="16">
        <f>COUNTIF($J$2:$O$87, "*" &amp; "P.E." &amp; "*")</f>
        <v>46</v>
      </c>
      <c r="AA92" s="16">
        <v>6</v>
      </c>
      <c r="AB92" s="16">
        <f t="shared" si="3"/>
        <v>12</v>
      </c>
      <c r="AI92" s="16">
        <v>1</v>
      </c>
      <c r="AJ92" s="16">
        <f t="shared" si="7"/>
        <v>1</v>
      </c>
    </row>
    <row r="93" spans="1:37" s="16" customFormat="1" x14ac:dyDescent="0.25">
      <c r="D93" s="16" t="s">
        <v>27</v>
      </c>
      <c r="E93" s="16">
        <f>COUNTIF($D$2:$I$87, "*" &amp; "after" &amp; "*")</f>
        <v>38</v>
      </c>
      <c r="J93" s="16" t="s">
        <v>27</v>
      </c>
      <c r="K93" s="16">
        <f>COUNTIF($J$2:$O$87, "*" &amp; "after" &amp; "*")</f>
        <v>44</v>
      </c>
      <c r="AA93" s="16">
        <v>5</v>
      </c>
      <c r="AB93" s="16">
        <f t="shared" si="3"/>
        <v>9</v>
      </c>
    </row>
    <row r="94" spans="1:37" s="16" customFormat="1" x14ac:dyDescent="0.25">
      <c r="AA94" s="16">
        <v>4</v>
      </c>
      <c r="AB94" s="16">
        <f t="shared" si="3"/>
        <v>7</v>
      </c>
    </row>
    <row r="95" spans="1:37" s="16" customFormat="1" x14ac:dyDescent="0.25">
      <c r="AA95" s="16">
        <v>3</v>
      </c>
      <c r="AB95" s="16">
        <f t="shared" si="3"/>
        <v>9</v>
      </c>
    </row>
    <row r="96" spans="1:37" s="16" customFormat="1" x14ac:dyDescent="0.25">
      <c r="AA96" s="16">
        <v>2</v>
      </c>
      <c r="AB96" s="16">
        <f t="shared" si="3"/>
        <v>7</v>
      </c>
    </row>
    <row r="97" spans="27:28" s="16" customFormat="1" x14ac:dyDescent="0.25">
      <c r="AA97" s="16">
        <v>1</v>
      </c>
      <c r="AB97" s="16">
        <f t="shared" si="3"/>
        <v>22</v>
      </c>
    </row>
    <row r="98" spans="27:28" s="17" customFormat="1" x14ac:dyDescent="0.25">
      <c r="AA98" s="17">
        <v>0</v>
      </c>
      <c r="AB98" s="17">
        <f t="shared" si="3"/>
        <v>1</v>
      </c>
    </row>
  </sheetData>
  <sortState ref="A2:V87">
    <sortCondition ref="G2:G87"/>
  </sortState>
  <mergeCells count="8">
    <mergeCell ref="P1:Z1"/>
    <mergeCell ref="AC1:AD1"/>
    <mergeCell ref="AI1:AJ1"/>
    <mergeCell ref="D1:I1"/>
    <mergeCell ref="J1:O1"/>
    <mergeCell ref="AG1:AH1"/>
    <mergeCell ref="AE1:AF1"/>
    <mergeCell ref="AA1:AB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8"/>
  <sheetViews>
    <sheetView topLeftCell="A16" zoomScale="50" zoomScaleNormal="50" workbookViewId="0">
      <selection activeCell="AC35" sqref="AC35"/>
    </sheetView>
  </sheetViews>
  <sheetFormatPr defaultRowHeight="14.4" x14ac:dyDescent="0.3"/>
  <cols>
    <col min="1" max="1" width="40.44140625" style="26" customWidth="1"/>
    <col min="2" max="2" width="8.88671875" style="25"/>
    <col min="3" max="3" width="30.5546875" style="25" customWidth="1"/>
    <col min="4" max="4" width="19.77734375" style="25" customWidth="1"/>
    <col min="5" max="5" width="20" style="25" customWidth="1"/>
    <col min="6" max="16384" width="8.88671875" style="25"/>
  </cols>
  <sheetData>
    <row r="1" spans="1:5" s="25" customFormat="1" x14ac:dyDescent="0.3">
      <c r="A1" s="26"/>
      <c r="B1" s="25" t="s">
        <v>181</v>
      </c>
    </row>
    <row r="2" spans="1:5" s="25" customFormat="1" x14ac:dyDescent="0.3">
      <c r="A2" s="26" t="s">
        <v>108</v>
      </c>
      <c r="B2" s="25">
        <v>25</v>
      </c>
    </row>
    <row r="3" spans="1:5" s="25" customFormat="1" x14ac:dyDescent="0.3">
      <c r="A3" s="26" t="s">
        <v>9</v>
      </c>
      <c r="B3" s="25">
        <v>29</v>
      </c>
    </row>
    <row r="4" spans="1:5" s="25" customFormat="1" x14ac:dyDescent="0.3">
      <c r="A4" s="26" t="s">
        <v>32</v>
      </c>
      <c r="B4" s="25">
        <v>32</v>
      </c>
    </row>
    <row r="5" spans="1:5" s="25" customFormat="1" x14ac:dyDescent="0.3">
      <c r="A5" s="26" t="s">
        <v>180</v>
      </c>
      <c r="B5" s="25">
        <f>SUM(B2:B4)</f>
        <v>86</v>
      </c>
    </row>
    <row r="7" spans="1:5" s="25" customFormat="1" ht="43.2" x14ac:dyDescent="0.3">
      <c r="A7" s="26"/>
      <c r="D7" s="29" t="s">
        <v>179</v>
      </c>
      <c r="E7" s="29" t="s">
        <v>178</v>
      </c>
    </row>
    <row r="8" spans="1:5" s="25" customFormat="1" x14ac:dyDescent="0.3">
      <c r="A8" s="26" t="s">
        <v>145</v>
      </c>
      <c r="B8" s="25">
        <v>57</v>
      </c>
      <c r="C8" s="26" t="s">
        <v>145</v>
      </c>
      <c r="D8" s="28">
        <f>B8/86</f>
        <v>0.66279069767441856</v>
      </c>
      <c r="E8" s="28">
        <f>B16/86</f>
        <v>0.60465116279069764</v>
      </c>
    </row>
    <row r="9" spans="1:5" s="25" customFormat="1" x14ac:dyDescent="0.3">
      <c r="A9" s="26" t="s">
        <v>146</v>
      </c>
      <c r="B9" s="25">
        <v>47</v>
      </c>
      <c r="C9" s="26" t="s">
        <v>146</v>
      </c>
      <c r="D9" s="28">
        <f>B9/86</f>
        <v>0.54651162790697672</v>
      </c>
      <c r="E9" s="28">
        <f>B17/86</f>
        <v>0.59302325581395354</v>
      </c>
    </row>
    <row r="10" spans="1:5" s="25" customFormat="1" x14ac:dyDescent="0.3">
      <c r="A10" s="26" t="s">
        <v>147</v>
      </c>
      <c r="B10" s="25">
        <v>50</v>
      </c>
      <c r="C10" s="26" t="s">
        <v>147</v>
      </c>
      <c r="D10" s="28">
        <f>B10/86</f>
        <v>0.58139534883720934</v>
      </c>
      <c r="E10" s="28">
        <f>B18/86</f>
        <v>0.62790697674418605</v>
      </c>
    </row>
    <row r="11" spans="1:5" s="25" customFormat="1" x14ac:dyDescent="0.3">
      <c r="A11" s="26" t="s">
        <v>148</v>
      </c>
      <c r="B11" s="25">
        <v>51</v>
      </c>
      <c r="C11" s="26" t="s">
        <v>148</v>
      </c>
      <c r="D11" s="28">
        <f>B11/86</f>
        <v>0.59302325581395354</v>
      </c>
      <c r="E11" s="28">
        <f>B19/86</f>
        <v>0.77906976744186052</v>
      </c>
    </row>
    <row r="12" spans="1:5" s="25" customFormat="1" x14ac:dyDescent="0.3">
      <c r="A12" s="26" t="s">
        <v>149</v>
      </c>
      <c r="B12" s="25">
        <v>42</v>
      </c>
      <c r="C12" s="26" t="s">
        <v>149</v>
      </c>
      <c r="D12" s="28">
        <f>B12/86</f>
        <v>0.48837209302325579</v>
      </c>
      <c r="E12" s="28">
        <f>B20/86</f>
        <v>0.53488372093023251</v>
      </c>
    </row>
    <row r="13" spans="1:5" s="25" customFormat="1" x14ac:dyDescent="0.3">
      <c r="A13" s="26" t="s">
        <v>27</v>
      </c>
      <c r="B13" s="25">
        <v>38</v>
      </c>
      <c r="C13" s="26" t="s">
        <v>27</v>
      </c>
      <c r="D13" s="28">
        <f>B13/86</f>
        <v>0.44186046511627908</v>
      </c>
      <c r="E13" s="28">
        <f>B21/86</f>
        <v>0.51162790697674421</v>
      </c>
    </row>
    <row r="15" spans="1:5" s="25" customFormat="1" x14ac:dyDescent="0.3">
      <c r="A15" s="26"/>
    </row>
    <row r="16" spans="1:5" s="25" customFormat="1" x14ac:dyDescent="0.3">
      <c r="A16" s="26" t="s">
        <v>145</v>
      </c>
      <c r="B16" s="25">
        <v>52</v>
      </c>
    </row>
    <row r="17" spans="1:5" s="25" customFormat="1" x14ac:dyDescent="0.3">
      <c r="A17" s="26" t="s">
        <v>146</v>
      </c>
      <c r="B17" s="25">
        <v>51</v>
      </c>
    </row>
    <row r="18" spans="1:5" s="25" customFormat="1" x14ac:dyDescent="0.3">
      <c r="A18" s="26" t="s">
        <v>147</v>
      </c>
      <c r="B18" s="25">
        <v>54</v>
      </c>
    </row>
    <row r="19" spans="1:5" s="25" customFormat="1" x14ac:dyDescent="0.3">
      <c r="A19" s="26" t="s">
        <v>148</v>
      </c>
      <c r="B19" s="25">
        <v>67</v>
      </c>
    </row>
    <row r="20" spans="1:5" s="25" customFormat="1" x14ac:dyDescent="0.3">
      <c r="A20" s="26" t="s">
        <v>149</v>
      </c>
      <c r="B20" s="25">
        <v>46</v>
      </c>
    </row>
    <row r="21" spans="1:5" s="25" customFormat="1" x14ac:dyDescent="0.3">
      <c r="A21" s="26" t="s">
        <v>27</v>
      </c>
      <c r="B21" s="25">
        <v>44</v>
      </c>
    </row>
    <row r="24" spans="1:5" s="25" customFormat="1" x14ac:dyDescent="0.3">
      <c r="A24" s="26" t="s">
        <v>177</v>
      </c>
      <c r="B24" s="25" t="s">
        <v>176</v>
      </c>
    </row>
    <row r="25" spans="1:5" s="25" customFormat="1" x14ac:dyDescent="0.3">
      <c r="A25" s="26" t="s">
        <v>175</v>
      </c>
      <c r="B25" s="25" t="s">
        <v>174</v>
      </c>
      <c r="D25" s="25" t="s">
        <v>173</v>
      </c>
    </row>
    <row r="26" spans="1:5" s="25" customFormat="1" x14ac:dyDescent="0.3">
      <c r="A26" s="26">
        <v>10</v>
      </c>
      <c r="B26" s="25">
        <v>6</v>
      </c>
      <c r="C26" s="27">
        <f>B26/86</f>
        <v>6.9767441860465115E-2</v>
      </c>
      <c r="D26" s="25" t="s">
        <v>172</v>
      </c>
      <c r="E26" s="27">
        <f>SUM(B26:B29)/86</f>
        <v>0.22093023255813954</v>
      </c>
    </row>
    <row r="27" spans="1:5" s="25" customFormat="1" x14ac:dyDescent="0.3">
      <c r="A27" s="26">
        <v>9</v>
      </c>
      <c r="B27" s="25">
        <v>3</v>
      </c>
      <c r="C27" s="27">
        <f>B27/86</f>
        <v>3.4883720930232558E-2</v>
      </c>
      <c r="D27" s="25" t="s">
        <v>171</v>
      </c>
      <c r="E27" s="27">
        <f>SUM(B30:B33)/86</f>
        <v>0.43023255813953487</v>
      </c>
    </row>
    <row r="28" spans="1:5" s="25" customFormat="1" x14ac:dyDescent="0.3">
      <c r="A28" s="26">
        <v>8</v>
      </c>
      <c r="B28" s="25">
        <v>5</v>
      </c>
      <c r="C28" s="27">
        <f>B28/86</f>
        <v>5.8139534883720929E-2</v>
      </c>
      <c r="D28" s="25" t="s">
        <v>170</v>
      </c>
      <c r="E28" s="27">
        <f>SUM(B34:B35)/86</f>
        <v>0.33720930232558138</v>
      </c>
    </row>
    <row r="29" spans="1:5" s="25" customFormat="1" x14ac:dyDescent="0.3">
      <c r="A29" s="26">
        <v>7</v>
      </c>
      <c r="B29" s="25">
        <v>5</v>
      </c>
      <c r="C29" s="27">
        <f>B29/86</f>
        <v>5.8139534883720929E-2</v>
      </c>
      <c r="D29" s="25" t="s">
        <v>169</v>
      </c>
      <c r="E29" s="27">
        <f>1/86</f>
        <v>1.1627906976744186E-2</v>
      </c>
    </row>
    <row r="30" spans="1:5" s="25" customFormat="1" x14ac:dyDescent="0.3">
      <c r="A30" s="26">
        <v>6</v>
      </c>
      <c r="B30" s="25">
        <v>12</v>
      </c>
      <c r="C30" s="27">
        <f>B30/86</f>
        <v>0.13953488372093023</v>
      </c>
    </row>
    <row r="31" spans="1:5" s="25" customFormat="1" x14ac:dyDescent="0.3">
      <c r="A31" s="26">
        <v>5</v>
      </c>
      <c r="B31" s="25">
        <v>9</v>
      </c>
      <c r="C31" s="27">
        <f>B31/86</f>
        <v>0.10465116279069768</v>
      </c>
    </row>
    <row r="32" spans="1:5" s="25" customFormat="1" x14ac:dyDescent="0.3">
      <c r="A32" s="26">
        <v>4</v>
      </c>
      <c r="B32" s="25">
        <v>7</v>
      </c>
      <c r="C32" s="27">
        <f>B32/86</f>
        <v>8.1395348837209308E-2</v>
      </c>
    </row>
    <row r="33" spans="1:3" s="25" customFormat="1" x14ac:dyDescent="0.3">
      <c r="A33" s="26">
        <v>3</v>
      </c>
      <c r="B33" s="25">
        <v>9</v>
      </c>
      <c r="C33" s="27">
        <f>B33/86</f>
        <v>0.10465116279069768</v>
      </c>
    </row>
    <row r="34" spans="1:3" s="25" customFormat="1" x14ac:dyDescent="0.3">
      <c r="A34" s="26">
        <v>2</v>
      </c>
      <c r="B34" s="25">
        <v>7</v>
      </c>
      <c r="C34" s="27">
        <f>B34/86</f>
        <v>8.1395348837209308E-2</v>
      </c>
    </row>
    <row r="35" spans="1:3" s="25" customFormat="1" x14ac:dyDescent="0.3">
      <c r="A35" s="26">
        <v>1</v>
      </c>
      <c r="B35" s="25">
        <v>22</v>
      </c>
      <c r="C35" s="27">
        <f>B35/86</f>
        <v>0.2558139534883721</v>
      </c>
    </row>
    <row r="36" spans="1:3" s="25" customFormat="1" x14ac:dyDescent="0.3">
      <c r="A36" s="26">
        <v>0</v>
      </c>
      <c r="B36" s="25">
        <v>1</v>
      </c>
      <c r="C36" s="27">
        <f>B36/86</f>
        <v>1.1627906976744186E-2</v>
      </c>
    </row>
    <row r="37" spans="1:3" s="25" customFormat="1" x14ac:dyDescent="0.3">
      <c r="A37" s="26"/>
    </row>
    <row r="39" spans="1:3" s="25" customFormat="1" ht="28.8" x14ac:dyDescent="0.3">
      <c r="A39" s="26" t="s">
        <v>11</v>
      </c>
      <c r="B39" s="25">
        <v>64</v>
      </c>
      <c r="C39" s="27">
        <f>B39/86</f>
        <v>0.7441860465116279</v>
      </c>
    </row>
    <row r="40" spans="1:3" s="25" customFormat="1" ht="28.8" x14ac:dyDescent="0.3">
      <c r="A40" s="26" t="s">
        <v>19</v>
      </c>
      <c r="B40" s="25">
        <v>20</v>
      </c>
      <c r="C40" s="27">
        <f>B40/86</f>
        <v>0.23255813953488372</v>
      </c>
    </row>
    <row r="41" spans="1:3" s="25" customFormat="1" ht="28.8" x14ac:dyDescent="0.3">
      <c r="A41" s="26" t="s">
        <v>101</v>
      </c>
      <c r="B41" s="25">
        <v>2</v>
      </c>
      <c r="C41" s="27">
        <f>B41/86</f>
        <v>2.3255813953488372E-2</v>
      </c>
    </row>
    <row r="42" spans="1:3" s="25" customFormat="1" x14ac:dyDescent="0.3">
      <c r="A42" s="26"/>
      <c r="C42" s="27">
        <f>B42/86</f>
        <v>0</v>
      </c>
    </row>
    <row r="43" spans="1:3" s="25" customFormat="1" x14ac:dyDescent="0.3">
      <c r="A43" s="26"/>
      <c r="C43" s="27">
        <f>B43/86</f>
        <v>0</v>
      </c>
    </row>
    <row r="44" spans="1:3" s="25" customFormat="1" ht="28.8" x14ac:dyDescent="0.3">
      <c r="A44" s="26" t="s">
        <v>20</v>
      </c>
      <c r="B44" s="25">
        <v>75</v>
      </c>
      <c r="C44" s="27">
        <f>B44/86</f>
        <v>0.87209302325581395</v>
      </c>
    </row>
    <row r="45" spans="1:3" s="25" customFormat="1" ht="28.8" x14ac:dyDescent="0.3">
      <c r="A45" s="26" t="s">
        <v>12</v>
      </c>
      <c r="B45" s="25">
        <v>11</v>
      </c>
      <c r="C45" s="27">
        <f>B45/86</f>
        <v>0.12790697674418605</v>
      </c>
    </row>
    <row r="46" spans="1:3" s="25" customFormat="1" ht="28.8" x14ac:dyDescent="0.3">
      <c r="A46" s="26" t="s">
        <v>165</v>
      </c>
      <c r="B46" s="25">
        <v>0</v>
      </c>
      <c r="C46" s="27">
        <f>B46/86</f>
        <v>0</v>
      </c>
    </row>
    <row r="47" spans="1:3" s="25" customFormat="1" x14ac:dyDescent="0.3">
      <c r="A47" s="26"/>
      <c r="C47" s="27"/>
    </row>
    <row r="48" spans="1:3" s="25" customFormat="1" ht="28.8" x14ac:dyDescent="0.3">
      <c r="A48" s="26" t="s">
        <v>24</v>
      </c>
      <c r="B48" s="25">
        <v>50</v>
      </c>
      <c r="C48" s="27">
        <f>B48/86</f>
        <v>0.58139534883720934</v>
      </c>
    </row>
    <row r="49" spans="1:3" s="25" customFormat="1" ht="28.8" x14ac:dyDescent="0.3">
      <c r="A49" s="26" t="s">
        <v>21</v>
      </c>
      <c r="B49" s="25">
        <v>31</v>
      </c>
      <c r="C49" s="27">
        <f>B49/86</f>
        <v>0.36046511627906974</v>
      </c>
    </row>
    <row r="50" spans="1:3" s="25" customFormat="1" ht="28.8" x14ac:dyDescent="0.3">
      <c r="A50" s="26" t="s">
        <v>13</v>
      </c>
      <c r="B50" s="25">
        <v>4</v>
      </c>
      <c r="C50" s="27">
        <f>B50/86</f>
        <v>4.6511627906976744E-2</v>
      </c>
    </row>
    <row r="51" spans="1:3" s="25" customFormat="1" ht="28.8" x14ac:dyDescent="0.3">
      <c r="A51" s="26" t="s">
        <v>50</v>
      </c>
      <c r="B51" s="25">
        <v>1</v>
      </c>
      <c r="C51" s="27">
        <f>B51/86</f>
        <v>1.1627906976744186E-2</v>
      </c>
    </row>
    <row r="52" spans="1:3" s="25" customFormat="1" x14ac:dyDescent="0.3">
      <c r="A52" s="26"/>
      <c r="C52" s="27"/>
    </row>
    <row r="53" spans="1:3" s="25" customFormat="1" ht="28.8" x14ac:dyDescent="0.3">
      <c r="A53" s="26" t="s">
        <v>168</v>
      </c>
      <c r="C53" s="27"/>
    </row>
    <row r="54" spans="1:3" s="25" customFormat="1" x14ac:dyDescent="0.3">
      <c r="A54" s="26">
        <v>5</v>
      </c>
      <c r="B54" s="25">
        <v>77</v>
      </c>
      <c r="C54" s="27">
        <f>B54/86</f>
        <v>0.89534883720930236</v>
      </c>
    </row>
    <row r="55" spans="1:3" s="25" customFormat="1" x14ac:dyDescent="0.3">
      <c r="A55" s="26">
        <v>4</v>
      </c>
      <c r="B55" s="25">
        <v>5</v>
      </c>
      <c r="C55" s="27">
        <f>B55/86</f>
        <v>5.8139534883720929E-2</v>
      </c>
    </row>
    <row r="56" spans="1:3" s="25" customFormat="1" x14ac:dyDescent="0.3">
      <c r="A56" s="26">
        <v>3</v>
      </c>
      <c r="B56" s="25">
        <v>3</v>
      </c>
      <c r="C56" s="27">
        <f>B56/86</f>
        <v>3.4883720930232558E-2</v>
      </c>
    </row>
    <row r="57" spans="1:3" s="25" customFormat="1" x14ac:dyDescent="0.3">
      <c r="A57" s="26">
        <v>2</v>
      </c>
      <c r="B57" s="25">
        <v>0</v>
      </c>
      <c r="C57" s="27">
        <f>B57/86</f>
        <v>0</v>
      </c>
    </row>
    <row r="58" spans="1:3" s="25" customFormat="1" x14ac:dyDescent="0.3">
      <c r="A58" s="26">
        <v>1</v>
      </c>
      <c r="B58" s="25">
        <v>1</v>
      </c>
      <c r="C58" s="27">
        <f>B58/86</f>
        <v>1.1627906976744186E-2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50" zoomScaleNormal="50" workbookViewId="0">
      <selection activeCell="AC35" sqref="AC35"/>
    </sheetView>
  </sheetViews>
  <sheetFormatPr defaultRowHeight="14.4" x14ac:dyDescent="0.3"/>
  <cols>
    <col min="1" max="16384" width="8.88671875" style="25"/>
  </cols>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Form Responses</vt:lpstr>
      <vt:lpstr>Data Tables</vt:lpstr>
      <vt:lpstr>Charts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Amanda Westman</dc:creator>
  <cp:lastModifiedBy>Amanda Westman</cp:lastModifiedBy>
  <dcterms:created xsi:type="dcterms:W3CDTF">2014-01-28T06:55:14Z</dcterms:created>
  <dcterms:modified xsi:type="dcterms:W3CDTF">2014-01-28T06:56:26Z</dcterms:modified>
</cp:coreProperties>
</file>